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 activeTab="3"/>
  </bookViews>
  <sheets>
    <sheet name="Info" sheetId="4" r:id="rId1"/>
    <sheet name="Profile" sheetId="2" r:id="rId2"/>
    <sheet name="Calc" sheetId="3" r:id="rId3"/>
    <sheet name="Results" sheetId="1" r:id="rId4"/>
  </sheets>
  <definedNames>
    <definedName name="_xlnm._FilterDatabase" localSheetId="1" hidden="1">Profile!$B$2:$L$2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8" i="1" l="1"/>
  <c r="I28" i="1"/>
  <c r="C28" i="1"/>
  <c r="B28" i="1"/>
  <c r="K27" i="1"/>
  <c r="L27" i="1" s="1"/>
  <c r="D27" i="1"/>
  <c r="E27" i="1" s="1"/>
  <c r="K26" i="1"/>
  <c r="L26" i="1" s="1"/>
  <c r="D26" i="1"/>
  <c r="E26" i="1" s="1"/>
  <c r="K25" i="1"/>
  <c r="L25" i="1" s="1"/>
  <c r="D25" i="1"/>
  <c r="E25" i="1" s="1"/>
  <c r="K24" i="1"/>
  <c r="L24" i="1" s="1"/>
  <c r="D24" i="1"/>
  <c r="E24" i="1" s="1"/>
  <c r="K23" i="1"/>
  <c r="L23" i="1" s="1"/>
  <c r="D23" i="1"/>
  <c r="E23" i="1" s="1"/>
  <c r="K22" i="1"/>
  <c r="L22" i="1" s="1"/>
  <c r="D22" i="1"/>
  <c r="E22" i="1" s="1"/>
  <c r="K21" i="1"/>
  <c r="L21" i="1" s="1"/>
  <c r="D21" i="1"/>
  <c r="E21" i="1" s="1"/>
  <c r="K20" i="1"/>
  <c r="L20" i="1" s="1"/>
  <c r="D20" i="1"/>
  <c r="E20" i="1" s="1"/>
  <c r="K19" i="1"/>
  <c r="L19" i="1" s="1"/>
  <c r="D19" i="1"/>
  <c r="E19" i="1" s="1"/>
  <c r="K18" i="1"/>
  <c r="L18" i="1" s="1"/>
  <c r="D18" i="1"/>
  <c r="E18" i="1" s="1"/>
  <c r="K17" i="1"/>
  <c r="L17" i="1" s="1"/>
  <c r="D17" i="1"/>
  <c r="E17" i="1" s="1"/>
  <c r="K16" i="1"/>
  <c r="L16" i="1" s="1"/>
  <c r="D16" i="1"/>
  <c r="E16" i="1" s="1"/>
  <c r="K15" i="1"/>
  <c r="L15" i="1" s="1"/>
  <c r="D15" i="1"/>
  <c r="E15" i="1" s="1"/>
  <c r="K14" i="1"/>
  <c r="L14" i="1" s="1"/>
  <c r="D14" i="1"/>
  <c r="E14" i="1" s="1"/>
  <c r="K13" i="1"/>
  <c r="L13" i="1" s="1"/>
  <c r="D13" i="1"/>
  <c r="E13" i="1" s="1"/>
  <c r="K12" i="1"/>
  <c r="L12" i="1" s="1"/>
  <c r="D12" i="1"/>
  <c r="E12" i="1" s="1"/>
  <c r="K11" i="1"/>
  <c r="L11" i="1" s="1"/>
  <c r="D11" i="1"/>
  <c r="E11" i="1" s="1"/>
  <c r="K10" i="1"/>
  <c r="L10" i="1" s="1"/>
  <c r="D10" i="1"/>
  <c r="E10" i="1" s="1"/>
  <c r="K9" i="1"/>
  <c r="L9" i="1" s="1"/>
  <c r="D9" i="1"/>
  <c r="E9" i="1" s="1"/>
  <c r="K8" i="1"/>
  <c r="L8" i="1" s="1"/>
  <c r="D8" i="1"/>
  <c r="E8" i="1" s="1"/>
  <c r="K7" i="1"/>
  <c r="L7" i="1" s="1"/>
  <c r="D7" i="1"/>
  <c r="E7" i="1" s="1"/>
  <c r="K6" i="1"/>
  <c r="L6" i="1" s="1"/>
  <c r="D6" i="1"/>
  <c r="E6" i="1" s="1"/>
  <c r="K5" i="1"/>
  <c r="L5" i="1" s="1"/>
  <c r="D5" i="1"/>
  <c r="E5" i="1" s="1"/>
  <c r="K4" i="1"/>
  <c r="L4" i="1" s="1"/>
  <c r="D4" i="1"/>
  <c r="E4" i="1" s="1"/>
  <c r="C37" i="3"/>
  <c r="C38" i="3" s="1"/>
  <c r="H36" i="3"/>
  <c r="H35" i="3"/>
  <c r="H34" i="3"/>
  <c r="H33" i="3"/>
  <c r="C33" i="3"/>
  <c r="H32" i="3"/>
  <c r="C32" i="3"/>
  <c r="H31" i="3"/>
  <c r="C31" i="3"/>
  <c r="H30" i="3"/>
  <c r="C30" i="3"/>
  <c r="H29" i="3"/>
  <c r="C29" i="3"/>
  <c r="H28" i="3"/>
  <c r="C28" i="3"/>
  <c r="H27" i="3"/>
  <c r="C27" i="3"/>
  <c r="H26" i="3"/>
  <c r="C26" i="3"/>
  <c r="H25" i="3"/>
  <c r="C25" i="3"/>
  <c r="H24" i="3"/>
  <c r="C24" i="3"/>
  <c r="H23" i="3"/>
  <c r="H37" i="3" s="1"/>
  <c r="H38" i="3" s="1"/>
  <c r="C23" i="3"/>
  <c r="H22" i="3"/>
  <c r="H21" i="3"/>
  <c r="H20" i="3"/>
  <c r="B16" i="3"/>
  <c r="D15" i="3"/>
  <c r="C15" i="3"/>
  <c r="D14" i="3"/>
  <c r="C14" i="3"/>
  <c r="D13" i="3"/>
  <c r="C13" i="3"/>
  <c r="D12" i="3"/>
  <c r="C12" i="3"/>
  <c r="D11" i="3"/>
  <c r="C11" i="3"/>
  <c r="D10" i="3"/>
  <c r="C10" i="3"/>
  <c r="D9" i="3"/>
  <c r="C9" i="3"/>
  <c r="D8" i="3"/>
  <c r="C8" i="3"/>
  <c r="D7" i="3"/>
  <c r="C7" i="3"/>
  <c r="D6" i="3"/>
  <c r="C6" i="3"/>
  <c r="D5" i="3"/>
  <c r="C5" i="3"/>
  <c r="D4" i="3"/>
  <c r="C4" i="3"/>
  <c r="K98" i="2"/>
  <c r="D98" i="2"/>
  <c r="L97" i="2"/>
  <c r="E97" i="2"/>
  <c r="L94" i="2"/>
  <c r="E94" i="2"/>
  <c r="L90" i="2"/>
  <c r="E90" i="2"/>
  <c r="L86" i="2"/>
  <c r="E86" i="2"/>
  <c r="L82" i="2"/>
  <c r="E82" i="2"/>
  <c r="L78" i="2"/>
  <c r="E78" i="2"/>
  <c r="L74" i="2"/>
  <c r="E74" i="2"/>
  <c r="L70" i="2"/>
  <c r="E70" i="2"/>
  <c r="L66" i="2"/>
  <c r="E66" i="2"/>
  <c r="L62" i="2"/>
  <c r="E62" i="2"/>
  <c r="L58" i="2"/>
  <c r="E58" i="2"/>
  <c r="L54" i="2"/>
  <c r="E54" i="2"/>
  <c r="L50" i="2"/>
  <c r="E50" i="2"/>
  <c r="L46" i="2"/>
  <c r="E46" i="2"/>
  <c r="L42" i="2"/>
  <c r="E42" i="2"/>
  <c r="L38" i="2"/>
  <c r="E38" i="2"/>
  <c r="L34" i="2"/>
  <c r="E34" i="2"/>
  <c r="L30" i="2"/>
  <c r="E30" i="2"/>
  <c r="L26" i="2"/>
  <c r="E26" i="2"/>
  <c r="L22" i="2"/>
  <c r="E22" i="2"/>
  <c r="L18" i="2"/>
  <c r="E18" i="2"/>
  <c r="L14" i="2"/>
  <c r="E14" i="2"/>
  <c r="L10" i="2"/>
  <c r="E10" i="2"/>
  <c r="L6" i="2"/>
  <c r="E6" i="2"/>
  <c r="I36" i="3" l="1"/>
  <c r="I30" i="3"/>
  <c r="I22" i="3"/>
  <c r="I24" i="3"/>
  <c r="I23" i="3"/>
  <c r="I35" i="3"/>
  <c r="I26" i="3"/>
  <c r="I27" i="3"/>
  <c r="I31" i="3"/>
  <c r="I34" i="3"/>
  <c r="I21" i="3"/>
  <c r="I33" i="3"/>
  <c r="I29" i="3"/>
  <c r="I25" i="3"/>
  <c r="I20" i="3"/>
  <c r="I32" i="3"/>
  <c r="I28" i="3"/>
  <c r="D31" i="3"/>
  <c r="D27" i="3"/>
  <c r="D23" i="3"/>
  <c r="D32" i="3"/>
  <c r="D28" i="3"/>
  <c r="D30" i="3"/>
  <c r="D26" i="3"/>
  <c r="D33" i="3"/>
  <c r="D29" i="3"/>
  <c r="D25" i="3"/>
  <c r="D24" i="3"/>
  <c r="L30" i="1"/>
  <c r="L28" i="1"/>
  <c r="E28" i="1"/>
  <c r="E30" i="1"/>
  <c r="D28" i="1"/>
  <c r="K28" i="1"/>
  <c r="L31" i="1" l="1"/>
  <c r="E31" i="1"/>
</calcChain>
</file>

<file path=xl/sharedStrings.xml><?xml version="1.0" encoding="utf-8"?>
<sst xmlns="http://schemas.openxmlformats.org/spreadsheetml/2006/main" count="77" uniqueCount="48">
  <si>
    <t>Power, kWp</t>
  </si>
  <si>
    <t>JAN</t>
  </si>
  <si>
    <t>AUG</t>
  </si>
  <si>
    <t>Consumption</t>
  </si>
  <si>
    <t>Time</t>
  </si>
  <si>
    <t>Share</t>
  </si>
  <si>
    <t>kWh</t>
  </si>
  <si>
    <t>JUL</t>
  </si>
  <si>
    <t>Production for 1 kWp</t>
  </si>
  <si>
    <t>kWh/day</t>
  </si>
  <si>
    <t>FEB</t>
  </si>
  <si>
    <t>MAR</t>
  </si>
  <si>
    <t>APR</t>
  </si>
  <si>
    <t>MAY</t>
  </si>
  <si>
    <t>JUN</t>
  </si>
  <si>
    <t>SEP</t>
  </si>
  <si>
    <t>OCT</t>
  </si>
  <si>
    <t>NOV</t>
  </si>
  <si>
    <t>DEC</t>
  </si>
  <si>
    <t>kWh/kWp</t>
  </si>
  <si>
    <t>Coverage</t>
  </si>
  <si>
    <t>To the Grid</t>
  </si>
  <si>
    <t>Selfconsumption</t>
  </si>
  <si>
    <t>Тегловен коефициент</t>
  </si>
  <si>
    <t>Слънчева радиация</t>
  </si>
  <si>
    <t>Данни от:</t>
  </si>
  <si>
    <t xml:space="preserve">https://re.jrc.ec.europa.eu/pvg_tools/en/ </t>
  </si>
  <si>
    <t>Среднодневно</t>
  </si>
  <si>
    <t>Общ:</t>
  </si>
  <si>
    <t>Дял от среднодневното производство</t>
  </si>
  <si>
    <t>Почасово производство</t>
  </si>
  <si>
    <t>Стандартен товаров профил за денонощие</t>
  </si>
  <si>
    <t>Потребление</t>
  </si>
  <si>
    <t>За 1 kWp</t>
  </si>
  <si>
    <t>Зададена мощност в ред 1</t>
  </si>
  <si>
    <t>Данни за стандартизирани товарови профили</t>
  </si>
  <si>
    <t>ЕРМ Запад</t>
  </si>
  <si>
    <t xml:space="preserve">https://ermzapad.bg/bg/za-klienta/svoboden-pazar/smyana-na-dostavchik/standartizirani-tovarovi-profili/ </t>
  </si>
  <si>
    <t>ЕР Юг</t>
  </si>
  <si>
    <t xml:space="preserve"> https://www.elyug.bg/Customers/free_market/Standardized_load_profiles.aspx </t>
  </si>
  <si>
    <t>ЕРП Север</t>
  </si>
  <si>
    <t xml:space="preserve">https://erpsever.bg/bg/tyrgovci/obekti-za-koito-se-prilagat-standartizirani-tovarovi-profili/standartizirani-tovarovi-profili </t>
  </si>
  <si>
    <t>Данни за произведена енергия и слънчева радиация</t>
  </si>
  <si>
    <t>PVGIS</t>
  </si>
  <si>
    <t>Generation1kWp</t>
  </si>
  <si>
    <t>Generation2=5kWp</t>
  </si>
  <si>
    <t>W/m2</t>
  </si>
  <si>
    <t xml:space="preserve">! Иачисленията са примерни за демонстрация и файлът не е изчислителен инструмент !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</si>
</sst>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0"/>
    <numFmt numFmtId="165" formatCode="0.0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b/>
      <sz val="11"/>
      <color rgb="FFFF0000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7">
    <xf numFmtId="0" fontId="0" fillId="0" borderId="0" xfId="0"/>
    <xf numFmtId="0" fontId="0" fillId="2" borderId="0" xfId="0" applyFill="1"/>
    <xf numFmtId="0" fontId="2" fillId="0" borderId="0" xfId="0" applyFont="1"/>
    <xf numFmtId="22" fontId="0" fillId="0" borderId="0" xfId="0" applyNumberFormat="1"/>
    <xf numFmtId="22" fontId="0" fillId="2" borderId="0" xfId="0" applyNumberFormat="1" applyFill="1"/>
    <xf numFmtId="9" fontId="0" fillId="0" borderId="0" xfId="1" applyFont="1"/>
    <xf numFmtId="164" fontId="0" fillId="0" borderId="0" xfId="1" applyNumberFormat="1" applyFont="1"/>
    <xf numFmtId="0" fontId="0" fillId="0" borderId="0" xfId="0" applyAlignment="1">
      <alignment wrapText="1"/>
    </xf>
    <xf numFmtId="0" fontId="4" fillId="0" borderId="0" xfId="2"/>
    <xf numFmtId="0" fontId="3" fillId="0" borderId="0" xfId="0" applyFont="1"/>
    <xf numFmtId="165" fontId="0" fillId="0" borderId="0" xfId="0" applyNumberFormat="1"/>
    <xf numFmtId="165" fontId="3" fillId="0" borderId="0" xfId="0" applyNumberFormat="1" applyFont="1"/>
    <xf numFmtId="165" fontId="3" fillId="2" borderId="0" xfId="0" applyNumberFormat="1" applyFont="1" applyFill="1"/>
    <xf numFmtId="0" fontId="5" fillId="0" borderId="0" xfId="0" applyFont="1"/>
    <xf numFmtId="0" fontId="0" fillId="0" borderId="0" xfId="0" applyFont="1"/>
    <xf numFmtId="0" fontId="6" fillId="0" borderId="0" xfId="0" applyFont="1"/>
    <xf numFmtId="165" fontId="6" fillId="0" borderId="0" xfId="0" applyNumberFormat="1" applyFont="1"/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DEC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bg-BG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Results!$B$3</c:f>
              <c:strCache>
                <c:ptCount val="1"/>
                <c:pt idx="0">
                  <c:v>Consumption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val>
            <c:numRef>
              <c:f>Results!$B$4:$B$27</c:f>
              <c:numCache>
                <c:formatCode>General</c:formatCode>
                <c:ptCount val="24"/>
                <c:pt idx="0">
                  <c:v>0.49856</c:v>
                </c:pt>
                <c:pt idx="1">
                  <c:v>0.40764000000000006</c:v>
                </c:pt>
                <c:pt idx="2">
                  <c:v>0.39064000000000004</c:v>
                </c:pt>
                <c:pt idx="3">
                  <c:v>0.38263999999999998</c:v>
                </c:pt>
                <c:pt idx="4">
                  <c:v>0.39964</c:v>
                </c:pt>
                <c:pt idx="5">
                  <c:v>0.55747999999999998</c:v>
                </c:pt>
                <c:pt idx="6">
                  <c:v>1.1139599999999998</c:v>
                </c:pt>
                <c:pt idx="7">
                  <c:v>1.34676</c:v>
                </c:pt>
                <c:pt idx="8">
                  <c:v>1.3058000000000001</c:v>
                </c:pt>
                <c:pt idx="9">
                  <c:v>1.18892</c:v>
                </c:pt>
                <c:pt idx="10">
                  <c:v>1.1559600000000001</c:v>
                </c:pt>
                <c:pt idx="11">
                  <c:v>1.2138800000000001</c:v>
                </c:pt>
                <c:pt idx="12">
                  <c:v>1.34676</c:v>
                </c:pt>
                <c:pt idx="13">
                  <c:v>1.23888</c:v>
                </c:pt>
                <c:pt idx="14">
                  <c:v>1.1060000000000001</c:v>
                </c:pt>
                <c:pt idx="15">
                  <c:v>1.02308</c:v>
                </c:pt>
                <c:pt idx="16">
                  <c:v>1.0980000000000001</c:v>
                </c:pt>
                <c:pt idx="17">
                  <c:v>1.4216800000000001</c:v>
                </c:pt>
                <c:pt idx="18">
                  <c:v>1.7873600000000001</c:v>
                </c:pt>
                <c:pt idx="19">
                  <c:v>1.8622800000000002</c:v>
                </c:pt>
                <c:pt idx="20">
                  <c:v>1.5545600000000002</c:v>
                </c:pt>
                <c:pt idx="21">
                  <c:v>1.3308</c:v>
                </c:pt>
                <c:pt idx="22">
                  <c:v>1.0560400000000001</c:v>
                </c:pt>
                <c:pt idx="23">
                  <c:v>0.56123999999999996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24-4E92-B199-DA629EC859D4}"/>
            </c:ext>
          </c:extLst>
        </c:ser>
        <c:ser>
          <c:idx val="1"/>
          <c:order val="1"/>
          <c:tx>
            <c:strRef>
              <c:f>Results!$C$3</c:f>
              <c:strCache>
                <c:ptCount val="1"/>
                <c:pt idx="0">
                  <c:v>Generation1kWp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val>
            <c:numRef>
              <c:f>Results!$C$4:$C$27</c:f>
              <c:numCache>
                <c:formatCode>General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0.10038389123953204</c:v>
                </c:pt>
                <c:pt idx="8">
                  <c:v>0.20783132111903987</c:v>
                </c:pt>
                <c:pt idx="9">
                  <c:v>0.29611461984839665</c:v>
                </c:pt>
                <c:pt idx="10">
                  <c:v>0.34716308331150336</c:v>
                </c:pt>
                <c:pt idx="11">
                  <c:v>0.35445988638541026</c:v>
                </c:pt>
                <c:pt idx="12">
                  <c:v>0.31938274713302278</c:v>
                </c:pt>
                <c:pt idx="13">
                  <c:v>0.2435790956189792</c:v>
                </c:pt>
                <c:pt idx="14">
                  <c:v>0.13787385948039421</c:v>
                </c:pt>
                <c:pt idx="15">
                  <c:v>2.5469560379850768E-2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24-4E92-B199-DA629EC859D4}"/>
            </c:ext>
          </c:extLst>
        </c:ser>
        <c:ser>
          <c:idx val="2"/>
          <c:order val="2"/>
          <c:tx>
            <c:strRef>
              <c:f>Results!$D$3</c:f>
              <c:strCache>
                <c:ptCount val="1"/>
                <c:pt idx="0">
                  <c:v>Generation2=5kWp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val>
            <c:numRef>
              <c:f>Results!$D$4:$D$27</c:f>
              <c:numCache>
                <c:formatCode>General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0.50191945619766021</c:v>
                </c:pt>
                <c:pt idx="8">
                  <c:v>1.0391566055951993</c:v>
                </c:pt>
                <c:pt idx="9">
                  <c:v>1.4805730992419832</c:v>
                </c:pt>
                <c:pt idx="10">
                  <c:v>1.7358154165575168</c:v>
                </c:pt>
                <c:pt idx="11">
                  <c:v>1.7722994319270513</c:v>
                </c:pt>
                <c:pt idx="12">
                  <c:v>1.596913735665114</c:v>
                </c:pt>
                <c:pt idx="13">
                  <c:v>1.2178954780948961</c:v>
                </c:pt>
                <c:pt idx="14">
                  <c:v>0.68936929740197106</c:v>
                </c:pt>
                <c:pt idx="15">
                  <c:v>0.12734780189925385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C24-4E92-B199-DA629EC859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8567392"/>
        <c:axId val="1068564896"/>
      </c:lineChart>
      <c:catAx>
        <c:axId val="106856739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bg-BG"/>
          </a:p>
        </c:txPr>
        <c:crossAx val="1068564896"/>
        <c:crosses val="autoZero"/>
        <c:auto val="1"/>
        <c:lblAlgn val="ctr"/>
        <c:lblOffset val="100"/>
        <c:noMultiLvlLbl val="0"/>
      </c:catAx>
      <c:valAx>
        <c:axId val="1068564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bg-BG"/>
          </a:p>
        </c:txPr>
        <c:crossAx val="10685673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bg-BG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bg-BG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JUL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bg-BG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Results!$I$3</c:f>
              <c:strCache>
                <c:ptCount val="1"/>
                <c:pt idx="0">
                  <c:v>Consumption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val>
            <c:numRef>
              <c:f>Results!$I$4:$I$27</c:f>
              <c:numCache>
                <c:formatCode>General</c:formatCode>
                <c:ptCount val="24"/>
                <c:pt idx="0">
                  <c:v>0.62343999999999999</c:v>
                </c:pt>
                <c:pt idx="1">
                  <c:v>0.52351999999999999</c:v>
                </c:pt>
                <c:pt idx="2">
                  <c:v>0.48255999999999999</c:v>
                </c:pt>
                <c:pt idx="3">
                  <c:v>0.46559999999999996</c:v>
                </c:pt>
                <c:pt idx="4">
                  <c:v>0.50751999999999997</c:v>
                </c:pt>
                <c:pt idx="5">
                  <c:v>0.68140000000000012</c:v>
                </c:pt>
                <c:pt idx="6">
                  <c:v>1.1559600000000001</c:v>
                </c:pt>
                <c:pt idx="7">
                  <c:v>1.34676</c:v>
                </c:pt>
                <c:pt idx="8">
                  <c:v>1.4466799999999997</c:v>
                </c:pt>
                <c:pt idx="9">
                  <c:v>1.4216800000000001</c:v>
                </c:pt>
                <c:pt idx="10">
                  <c:v>1.3807199999999999</c:v>
                </c:pt>
                <c:pt idx="11">
                  <c:v>1.4636799999999999</c:v>
                </c:pt>
                <c:pt idx="12">
                  <c:v>1.6215199999999999</c:v>
                </c:pt>
                <c:pt idx="13">
                  <c:v>1.43868</c:v>
                </c:pt>
                <c:pt idx="14">
                  <c:v>1.2558400000000001</c:v>
                </c:pt>
                <c:pt idx="15">
                  <c:v>1.1559600000000001</c:v>
                </c:pt>
                <c:pt idx="16">
                  <c:v>1.1559600000000001</c:v>
                </c:pt>
                <c:pt idx="17">
                  <c:v>1.2808400000000002</c:v>
                </c:pt>
                <c:pt idx="18">
                  <c:v>1.5135999999999998</c:v>
                </c:pt>
                <c:pt idx="19">
                  <c:v>1.7044400000000002</c:v>
                </c:pt>
                <c:pt idx="20">
                  <c:v>1.6215199999999999</c:v>
                </c:pt>
                <c:pt idx="21">
                  <c:v>1.5465999999999998</c:v>
                </c:pt>
                <c:pt idx="22">
                  <c:v>1.3557599999999999</c:v>
                </c:pt>
                <c:pt idx="23">
                  <c:v>0.72309000000000001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C5-451D-9A17-EBFA5D10B9CB}"/>
            </c:ext>
          </c:extLst>
        </c:ser>
        <c:ser>
          <c:idx val="1"/>
          <c:order val="1"/>
          <c:tx>
            <c:strRef>
              <c:f>Results!$J$3</c:f>
              <c:strCache>
                <c:ptCount val="1"/>
                <c:pt idx="0">
                  <c:v>Generation1kWp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val>
            <c:numRef>
              <c:f>Results!$J$4:$J$27</c:f>
              <c:numCache>
                <c:formatCode>General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4.7911879260234908E-2</c:v>
                </c:pt>
                <c:pt idx="5">
                  <c:v>0.14230498942217212</c:v>
                </c:pt>
                <c:pt idx="6">
                  <c:v>0.25272017393962593</c:v>
                </c:pt>
                <c:pt idx="7">
                  <c:v>0.35929457219994027</c:v>
                </c:pt>
                <c:pt idx="8">
                  <c:v>0.44926513868093643</c:v>
                </c:pt>
                <c:pt idx="9">
                  <c:v>0.51448726944939149</c:v>
                </c:pt>
                <c:pt idx="10">
                  <c:v>0.55014068870809196</c:v>
                </c:pt>
                <c:pt idx="11">
                  <c:v>0.55393992086353117</c:v>
                </c:pt>
                <c:pt idx="12">
                  <c:v>0.52565345020623722</c:v>
                </c:pt>
                <c:pt idx="13">
                  <c:v>0.46705623050882938</c:v>
                </c:pt>
                <c:pt idx="14">
                  <c:v>0.38231554454180505</c:v>
                </c:pt>
                <c:pt idx="15">
                  <c:v>0.27869742380244189</c:v>
                </c:pt>
                <c:pt idx="16">
                  <c:v>0.16772422706215798</c:v>
                </c:pt>
                <c:pt idx="17">
                  <c:v>6.7198918749332079E-2</c:v>
                </c:pt>
                <c:pt idx="18">
                  <c:v>5.8057016375306324E-3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C5-451D-9A17-EBFA5D10B9CB}"/>
            </c:ext>
          </c:extLst>
        </c:ser>
        <c:ser>
          <c:idx val="2"/>
          <c:order val="2"/>
          <c:tx>
            <c:strRef>
              <c:f>Results!$K$3</c:f>
              <c:strCache>
                <c:ptCount val="1"/>
                <c:pt idx="0">
                  <c:v>Generation2=5kWp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val>
            <c:numRef>
              <c:f>Results!$K$4:$K$27</c:f>
              <c:numCache>
                <c:formatCode>General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0.23955939630117454</c:v>
                </c:pt>
                <c:pt idx="5">
                  <c:v>0.71152494711086067</c:v>
                </c:pt>
                <c:pt idx="6">
                  <c:v>1.2636008696981296</c:v>
                </c:pt>
                <c:pt idx="7">
                  <c:v>1.7964728609997014</c:v>
                </c:pt>
                <c:pt idx="8">
                  <c:v>2.2463256934046822</c:v>
                </c:pt>
                <c:pt idx="9">
                  <c:v>2.5724363472469576</c:v>
                </c:pt>
                <c:pt idx="10">
                  <c:v>2.75070344354046</c:v>
                </c:pt>
                <c:pt idx="11">
                  <c:v>2.7696996043176556</c:v>
                </c:pt>
                <c:pt idx="12">
                  <c:v>2.6282672510311862</c:v>
                </c:pt>
                <c:pt idx="13">
                  <c:v>2.3352811525441468</c:v>
                </c:pt>
                <c:pt idx="14">
                  <c:v>1.9115777227090254</c:v>
                </c:pt>
                <c:pt idx="15">
                  <c:v>1.3934871190122093</c:v>
                </c:pt>
                <c:pt idx="16">
                  <c:v>0.83862113531078986</c:v>
                </c:pt>
                <c:pt idx="17">
                  <c:v>0.33599459374666041</c:v>
                </c:pt>
                <c:pt idx="18">
                  <c:v>2.9028508187653162E-2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DC5-451D-9A17-EBFA5D10B9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25410480"/>
        <c:axId val="1325409232"/>
      </c:lineChart>
      <c:catAx>
        <c:axId val="132541048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bg-BG"/>
          </a:p>
        </c:txPr>
        <c:crossAx val="1325409232"/>
        <c:crosses val="autoZero"/>
        <c:auto val="1"/>
        <c:lblAlgn val="ctr"/>
        <c:lblOffset val="100"/>
        <c:noMultiLvlLbl val="0"/>
      </c:catAx>
      <c:valAx>
        <c:axId val="13254092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bg-BG"/>
          </a:p>
        </c:txPr>
        <c:crossAx val="13254104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bg-BG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bg-BG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66675</xdr:colOff>
      <xdr:row>1</xdr:row>
      <xdr:rowOff>447675</xdr:rowOff>
    </xdr:from>
    <xdr:to>
      <xdr:col>20</xdr:col>
      <xdr:colOff>371475</xdr:colOff>
      <xdr:row>15</xdr:row>
      <xdr:rowOff>142875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66675</xdr:colOff>
      <xdr:row>17</xdr:row>
      <xdr:rowOff>19050</xdr:rowOff>
    </xdr:from>
    <xdr:to>
      <xdr:col>20</xdr:col>
      <xdr:colOff>371475</xdr:colOff>
      <xdr:row>31</xdr:row>
      <xdr:rowOff>95250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erpsever.bg/bg/tyrgovci/obekti-za-koito-se-prilagat-standartizirani-tovarovi-profili/standartizirani-tovarovi-profili" TargetMode="External"/><Relationship Id="rId2" Type="http://schemas.openxmlformats.org/officeDocument/2006/relationships/hyperlink" Target="https://www.elyug.bg/Customers/free_market/Standardized_load_profiles.aspx" TargetMode="External"/><Relationship Id="rId1" Type="http://schemas.openxmlformats.org/officeDocument/2006/relationships/hyperlink" Target="https://ermzapad.bg/bg/za-klienta/svoboden-pazar/smyana-na-dostavchik/standartizirani-tovarovi-profili/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re.jrc.ec.europa.eu/pvg_tools/en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re.jrc.ec.europa.eu/pvg_tools/en/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9"/>
  <sheetViews>
    <sheetView workbookViewId="0">
      <selection activeCell="B12" sqref="B12"/>
    </sheetView>
  </sheetViews>
  <sheetFormatPr defaultRowHeight="15" x14ac:dyDescent="0.25"/>
  <cols>
    <col min="2" max="2" width="38.7109375" customWidth="1"/>
  </cols>
  <sheetData>
    <row r="1" spans="2:3" x14ac:dyDescent="0.25">
      <c r="B1" s="13" t="s">
        <v>47</v>
      </c>
    </row>
    <row r="3" spans="2:3" x14ac:dyDescent="0.25">
      <c r="B3" t="s">
        <v>35</v>
      </c>
    </row>
    <row r="4" spans="2:3" x14ac:dyDescent="0.25">
      <c r="B4" t="s">
        <v>36</v>
      </c>
      <c r="C4" s="8" t="s">
        <v>37</v>
      </c>
    </row>
    <row r="5" spans="2:3" x14ac:dyDescent="0.25">
      <c r="B5" t="s">
        <v>38</v>
      </c>
      <c r="C5" s="8" t="s">
        <v>39</v>
      </c>
    </row>
    <row r="6" spans="2:3" x14ac:dyDescent="0.25">
      <c r="B6" t="s">
        <v>40</v>
      </c>
      <c r="C6" s="8" t="s">
        <v>41</v>
      </c>
    </row>
    <row r="8" spans="2:3" x14ac:dyDescent="0.25">
      <c r="B8" t="s">
        <v>42</v>
      </c>
    </row>
    <row r="9" spans="2:3" x14ac:dyDescent="0.25">
      <c r="B9" t="s">
        <v>43</v>
      </c>
      <c r="C9" s="8" t="s">
        <v>26</v>
      </c>
    </row>
  </sheetData>
  <hyperlinks>
    <hyperlink ref="C4" r:id="rId1"/>
    <hyperlink ref="C5" r:id="rId2"/>
    <hyperlink ref="C6" r:id="rId3"/>
    <hyperlink ref="C9" r:id="rId4"/>
  </hyperlinks>
  <pageMargins left="0.7" right="0.7" top="0.75" bottom="0.75" header="0.3" footer="0.3"/>
  <pageSetup orientation="portrait" horizontalDpi="0" verticalDpi="0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9"/>
  <sheetViews>
    <sheetView topLeftCell="A76" workbookViewId="0">
      <selection activeCell="P11" sqref="P11"/>
    </sheetView>
  </sheetViews>
  <sheetFormatPr defaultRowHeight="15" x14ac:dyDescent="0.25"/>
  <cols>
    <col min="2" max="2" width="15.42578125" bestFit="1" customWidth="1"/>
    <col min="3" max="3" width="12" bestFit="1" customWidth="1"/>
    <col min="9" max="9" width="14.42578125" bestFit="1" customWidth="1"/>
    <col min="10" max="10" width="12" bestFit="1" customWidth="1"/>
  </cols>
  <sheetData>
    <row r="1" spans="1:12" x14ac:dyDescent="0.25">
      <c r="A1" s="9" t="s">
        <v>31</v>
      </c>
    </row>
    <row r="2" spans="1:12" x14ac:dyDescent="0.25">
      <c r="B2" t="s">
        <v>4</v>
      </c>
      <c r="C2" t="s">
        <v>5</v>
      </c>
      <c r="D2" t="s">
        <v>6</v>
      </c>
      <c r="E2" t="s">
        <v>6</v>
      </c>
      <c r="I2" t="s">
        <v>4</v>
      </c>
      <c r="J2" t="s">
        <v>5</v>
      </c>
      <c r="K2" t="s">
        <v>6</v>
      </c>
      <c r="L2" t="s">
        <v>6</v>
      </c>
    </row>
    <row r="3" spans="1:12" x14ac:dyDescent="0.25">
      <c r="A3" t="s">
        <v>1</v>
      </c>
      <c r="B3" s="3">
        <v>45646.010416666664</v>
      </c>
      <c r="C3">
        <v>1.2464E-5</v>
      </c>
      <c r="D3">
        <v>0.12464</v>
      </c>
      <c r="E3">
        <v>0</v>
      </c>
      <c r="H3" t="s">
        <v>7</v>
      </c>
      <c r="I3" s="3">
        <v>45489.010416666664</v>
      </c>
      <c r="J3">
        <v>1.5586E-5</v>
      </c>
      <c r="K3">
        <v>0.15586</v>
      </c>
      <c r="L3">
        <v>0</v>
      </c>
    </row>
    <row r="4" spans="1:12" x14ac:dyDescent="0.25">
      <c r="B4" s="3">
        <v>45646.020833333336</v>
      </c>
      <c r="C4">
        <v>1.2464E-5</v>
      </c>
      <c r="D4">
        <v>0.12464</v>
      </c>
      <c r="E4">
        <v>0</v>
      </c>
      <c r="I4" s="3">
        <v>45489.020833333336</v>
      </c>
      <c r="J4">
        <v>1.5586E-5</v>
      </c>
      <c r="K4">
        <v>0.15586</v>
      </c>
      <c r="L4">
        <v>0</v>
      </c>
    </row>
    <row r="5" spans="1:12" x14ac:dyDescent="0.25">
      <c r="B5" s="3">
        <v>45646.03125</v>
      </c>
      <c r="C5">
        <v>1.2464E-5</v>
      </c>
      <c r="D5">
        <v>0.12464</v>
      </c>
      <c r="E5">
        <v>0</v>
      </c>
      <c r="I5" s="3">
        <v>45489.03125</v>
      </c>
      <c r="J5">
        <v>1.5586E-5</v>
      </c>
      <c r="K5">
        <v>0.15586</v>
      </c>
      <c r="L5">
        <v>0</v>
      </c>
    </row>
    <row r="6" spans="1:12" x14ac:dyDescent="0.25">
      <c r="B6" s="3">
        <v>45646.041666666664</v>
      </c>
      <c r="C6">
        <v>1.2464E-5</v>
      </c>
      <c r="D6">
        <v>0.12464</v>
      </c>
      <c r="E6">
        <f>SUM(D3:D6)</f>
        <v>0.49856</v>
      </c>
      <c r="I6" s="3">
        <v>45489.041666666664</v>
      </c>
      <c r="J6">
        <v>1.5586E-5</v>
      </c>
      <c r="K6">
        <v>0.15586</v>
      </c>
      <c r="L6">
        <f>SUM(K3:K6)</f>
        <v>0.62343999999999999</v>
      </c>
    </row>
    <row r="7" spans="1:12" x14ac:dyDescent="0.25">
      <c r="B7" s="3">
        <v>45646.052083333336</v>
      </c>
      <c r="C7">
        <v>1.0191000000000001E-5</v>
      </c>
      <c r="D7">
        <v>0.10191000000000001</v>
      </c>
      <c r="E7">
        <v>0</v>
      </c>
      <c r="I7" s="3">
        <v>45489.052083333336</v>
      </c>
      <c r="J7">
        <v>1.3088000000000001E-5</v>
      </c>
      <c r="K7">
        <v>0.13088</v>
      </c>
      <c r="L7">
        <v>0</v>
      </c>
    </row>
    <row r="8" spans="1:12" x14ac:dyDescent="0.25">
      <c r="B8" s="3">
        <v>45646.0625</v>
      </c>
      <c r="C8">
        <v>1.0191000000000001E-5</v>
      </c>
      <c r="D8">
        <v>0.10191000000000001</v>
      </c>
      <c r="E8">
        <v>0</v>
      </c>
      <c r="I8" s="3">
        <v>45489.0625</v>
      </c>
      <c r="J8">
        <v>1.3088000000000001E-5</v>
      </c>
      <c r="K8">
        <v>0.13088</v>
      </c>
      <c r="L8">
        <v>0</v>
      </c>
    </row>
    <row r="9" spans="1:12" x14ac:dyDescent="0.25">
      <c r="B9" s="3">
        <v>45646.072916666664</v>
      </c>
      <c r="C9">
        <v>1.0191000000000001E-5</v>
      </c>
      <c r="D9">
        <v>0.10191000000000001</v>
      </c>
      <c r="E9">
        <v>0</v>
      </c>
      <c r="I9" s="3">
        <v>45489.072916666664</v>
      </c>
      <c r="J9">
        <v>1.3088000000000001E-5</v>
      </c>
      <c r="K9">
        <v>0.13088</v>
      </c>
      <c r="L9">
        <v>0</v>
      </c>
    </row>
    <row r="10" spans="1:12" x14ac:dyDescent="0.25">
      <c r="B10" s="3">
        <v>45646.083333333336</v>
      </c>
      <c r="C10">
        <v>1.0191000000000001E-5</v>
      </c>
      <c r="D10">
        <v>0.10191000000000001</v>
      </c>
      <c r="E10">
        <f>SUM(D7:D10)</f>
        <v>0.40764000000000006</v>
      </c>
      <c r="I10" s="3">
        <v>45489.083333333336</v>
      </c>
      <c r="J10">
        <v>1.3088000000000001E-5</v>
      </c>
      <c r="K10">
        <v>0.13088</v>
      </c>
      <c r="L10">
        <f>SUM(K7:K10)</f>
        <v>0.52351999999999999</v>
      </c>
    </row>
    <row r="11" spans="1:12" x14ac:dyDescent="0.25">
      <c r="B11" s="3">
        <v>45646.09375</v>
      </c>
      <c r="C11">
        <v>9.766000000000001E-6</v>
      </c>
      <c r="D11">
        <v>9.7660000000000011E-2</v>
      </c>
      <c r="E11">
        <v>0</v>
      </c>
      <c r="I11" s="3">
        <v>45489.09375</v>
      </c>
      <c r="J11">
        <v>1.2064E-5</v>
      </c>
      <c r="K11">
        <v>0.12064</v>
      </c>
      <c r="L11">
        <v>0</v>
      </c>
    </row>
    <row r="12" spans="1:12" x14ac:dyDescent="0.25">
      <c r="B12" s="3">
        <v>45646.104166666664</v>
      </c>
      <c r="C12">
        <v>9.766000000000001E-6</v>
      </c>
      <c r="D12">
        <v>9.7660000000000011E-2</v>
      </c>
      <c r="E12">
        <v>0</v>
      </c>
      <c r="I12" s="3">
        <v>45489.104166666664</v>
      </c>
      <c r="J12">
        <v>1.2064E-5</v>
      </c>
      <c r="K12">
        <v>0.12064</v>
      </c>
      <c r="L12">
        <v>0</v>
      </c>
    </row>
    <row r="13" spans="1:12" x14ac:dyDescent="0.25">
      <c r="B13" s="3">
        <v>45646.114583333336</v>
      </c>
      <c r="C13">
        <v>9.766000000000001E-6</v>
      </c>
      <c r="D13">
        <v>9.7660000000000011E-2</v>
      </c>
      <c r="E13">
        <v>0</v>
      </c>
      <c r="I13" s="3">
        <v>45489.114583333336</v>
      </c>
      <c r="J13">
        <v>1.2064E-5</v>
      </c>
      <c r="K13">
        <v>0.12064</v>
      </c>
      <c r="L13">
        <v>0</v>
      </c>
    </row>
    <row r="14" spans="1:12" x14ac:dyDescent="0.25">
      <c r="B14" s="3">
        <v>45646.125</v>
      </c>
      <c r="C14">
        <v>9.766000000000001E-6</v>
      </c>
      <c r="D14">
        <v>9.7660000000000011E-2</v>
      </c>
      <c r="E14">
        <f t="shared" ref="E14" si="0">SUM(D11:D14)</f>
        <v>0.39064000000000004</v>
      </c>
      <c r="I14" s="3">
        <v>45489.125</v>
      </c>
      <c r="J14">
        <v>1.2064E-5</v>
      </c>
      <c r="K14">
        <v>0.12064</v>
      </c>
      <c r="L14">
        <f t="shared" ref="L14" si="1">SUM(K11:K14)</f>
        <v>0.48255999999999999</v>
      </c>
    </row>
    <row r="15" spans="1:12" x14ac:dyDescent="0.25">
      <c r="B15" s="3">
        <v>45646.135416666664</v>
      </c>
      <c r="C15">
        <v>9.5659999999999996E-6</v>
      </c>
      <c r="D15">
        <v>9.5659999999999995E-2</v>
      </c>
      <c r="E15">
        <v>0</v>
      </c>
      <c r="I15" s="3">
        <v>45489.135416666664</v>
      </c>
      <c r="J15">
        <v>1.1639999999999999E-5</v>
      </c>
      <c r="K15">
        <v>0.11639999999999999</v>
      </c>
      <c r="L15">
        <v>0</v>
      </c>
    </row>
    <row r="16" spans="1:12" x14ac:dyDescent="0.25">
      <c r="B16" s="3">
        <v>45646.145833333336</v>
      </c>
      <c r="C16">
        <v>9.5659999999999996E-6</v>
      </c>
      <c r="D16">
        <v>9.5659999999999995E-2</v>
      </c>
      <c r="E16">
        <v>0</v>
      </c>
      <c r="I16" s="3">
        <v>45489.145833333336</v>
      </c>
      <c r="J16">
        <v>1.1639999999999999E-5</v>
      </c>
      <c r="K16">
        <v>0.11639999999999999</v>
      </c>
      <c r="L16">
        <v>0</v>
      </c>
    </row>
    <row r="17" spans="2:12" x14ac:dyDescent="0.25">
      <c r="B17" s="3">
        <v>45646.15625</v>
      </c>
      <c r="C17">
        <v>9.5659999999999996E-6</v>
      </c>
      <c r="D17">
        <v>9.5659999999999995E-2</v>
      </c>
      <c r="E17">
        <v>0</v>
      </c>
      <c r="I17" s="3">
        <v>45489.15625</v>
      </c>
      <c r="J17">
        <v>1.1639999999999999E-5</v>
      </c>
      <c r="K17">
        <v>0.11639999999999999</v>
      </c>
      <c r="L17">
        <v>0</v>
      </c>
    </row>
    <row r="18" spans="2:12" x14ac:dyDescent="0.25">
      <c r="B18" s="3">
        <v>45646.166666666664</v>
      </c>
      <c r="C18">
        <v>9.5659999999999996E-6</v>
      </c>
      <c r="D18">
        <v>9.5659999999999995E-2</v>
      </c>
      <c r="E18">
        <f t="shared" ref="E18" si="2">SUM(D15:D18)</f>
        <v>0.38263999999999998</v>
      </c>
      <c r="I18" s="3">
        <v>45489.166666666664</v>
      </c>
      <c r="J18">
        <v>1.1639999999999999E-5</v>
      </c>
      <c r="K18">
        <v>0.11639999999999999</v>
      </c>
      <c r="L18">
        <f t="shared" ref="L18" si="3">SUM(K15:K18)</f>
        <v>0.46559999999999996</v>
      </c>
    </row>
    <row r="19" spans="2:12" x14ac:dyDescent="0.25">
      <c r="B19" s="3">
        <v>45646.177083333336</v>
      </c>
      <c r="C19">
        <v>9.9909999999999997E-6</v>
      </c>
      <c r="D19">
        <v>9.9909999999999999E-2</v>
      </c>
      <c r="E19">
        <v>0</v>
      </c>
      <c r="I19" s="3">
        <v>45489.177083333336</v>
      </c>
      <c r="J19">
        <v>1.2687999999999999E-5</v>
      </c>
      <c r="K19">
        <v>0.12687999999999999</v>
      </c>
      <c r="L19">
        <v>0</v>
      </c>
    </row>
    <row r="20" spans="2:12" x14ac:dyDescent="0.25">
      <c r="B20" s="3">
        <v>45646.1875</v>
      </c>
      <c r="C20">
        <v>9.9909999999999997E-6</v>
      </c>
      <c r="D20">
        <v>9.9909999999999999E-2</v>
      </c>
      <c r="E20">
        <v>0</v>
      </c>
      <c r="I20" s="3">
        <v>45489.1875</v>
      </c>
      <c r="J20">
        <v>1.2687999999999999E-5</v>
      </c>
      <c r="K20">
        <v>0.12687999999999999</v>
      </c>
      <c r="L20">
        <v>0</v>
      </c>
    </row>
    <row r="21" spans="2:12" x14ac:dyDescent="0.25">
      <c r="B21" s="3">
        <v>45646.197916666664</v>
      </c>
      <c r="C21">
        <v>9.9909999999999997E-6</v>
      </c>
      <c r="D21">
        <v>9.9909999999999999E-2</v>
      </c>
      <c r="E21">
        <v>0</v>
      </c>
      <c r="I21" s="3">
        <v>45489.197916666664</v>
      </c>
      <c r="J21">
        <v>1.2687999999999999E-5</v>
      </c>
      <c r="K21">
        <v>0.12687999999999999</v>
      </c>
      <c r="L21">
        <v>0</v>
      </c>
    </row>
    <row r="22" spans="2:12" x14ac:dyDescent="0.25">
      <c r="B22" s="3">
        <v>45646.208333333336</v>
      </c>
      <c r="C22">
        <v>9.9909999999999997E-6</v>
      </c>
      <c r="D22">
        <v>9.9909999999999999E-2</v>
      </c>
      <c r="E22">
        <f t="shared" ref="E22" si="4">SUM(D19:D22)</f>
        <v>0.39964</v>
      </c>
      <c r="I22" s="4">
        <v>45489.208333333336</v>
      </c>
      <c r="J22" s="1">
        <v>1.2687999999999999E-5</v>
      </c>
      <c r="K22" s="1">
        <v>0.12687999999999999</v>
      </c>
      <c r="L22" s="1">
        <f t="shared" ref="L22" si="5">SUM(K19:K22)</f>
        <v>0.50751999999999997</v>
      </c>
    </row>
    <row r="23" spans="2:12" x14ac:dyDescent="0.25">
      <c r="B23" s="3">
        <v>45646.21875</v>
      </c>
      <c r="C23">
        <v>1.3937000000000001E-5</v>
      </c>
      <c r="D23">
        <v>0.13936999999999999</v>
      </c>
      <c r="E23">
        <v>0</v>
      </c>
      <c r="I23" s="4">
        <v>45489.21875</v>
      </c>
      <c r="J23" s="1">
        <v>1.7035000000000002E-5</v>
      </c>
      <c r="K23" s="1">
        <v>0.17035000000000003</v>
      </c>
      <c r="L23" s="1">
        <v>0</v>
      </c>
    </row>
    <row r="24" spans="2:12" x14ac:dyDescent="0.25">
      <c r="B24" s="3">
        <v>45646.229166666664</v>
      </c>
      <c r="C24">
        <v>1.3937000000000001E-5</v>
      </c>
      <c r="D24">
        <v>0.13936999999999999</v>
      </c>
      <c r="E24">
        <v>0</v>
      </c>
      <c r="I24" s="4">
        <v>45489.229166666664</v>
      </c>
      <c r="J24" s="1">
        <v>1.7035000000000002E-5</v>
      </c>
      <c r="K24" s="1">
        <v>0.17035000000000003</v>
      </c>
      <c r="L24" s="1">
        <v>0</v>
      </c>
    </row>
    <row r="25" spans="2:12" x14ac:dyDescent="0.25">
      <c r="B25" s="3">
        <v>45646.239583333336</v>
      </c>
      <c r="C25">
        <v>1.3937000000000001E-5</v>
      </c>
      <c r="D25">
        <v>0.13936999999999999</v>
      </c>
      <c r="E25">
        <v>0</v>
      </c>
      <c r="I25" s="4">
        <v>45489.239583333336</v>
      </c>
      <c r="J25" s="1">
        <v>1.7035000000000002E-5</v>
      </c>
      <c r="K25" s="1">
        <v>0.17035000000000003</v>
      </c>
      <c r="L25" s="1">
        <v>0</v>
      </c>
    </row>
    <row r="26" spans="2:12" x14ac:dyDescent="0.25">
      <c r="B26" s="3">
        <v>45646.25</v>
      </c>
      <c r="C26">
        <v>1.3937000000000001E-5</v>
      </c>
      <c r="D26">
        <v>0.13936999999999999</v>
      </c>
      <c r="E26">
        <f t="shared" ref="E26" si="6">SUM(D23:D26)</f>
        <v>0.55747999999999998</v>
      </c>
      <c r="I26" s="4">
        <v>45489.25</v>
      </c>
      <c r="J26" s="1">
        <v>1.7035000000000002E-5</v>
      </c>
      <c r="K26" s="1">
        <v>0.17035000000000003</v>
      </c>
      <c r="L26" s="1">
        <f t="shared" ref="L26" si="7">SUM(K23:K26)</f>
        <v>0.68140000000000012</v>
      </c>
    </row>
    <row r="27" spans="2:12" x14ac:dyDescent="0.25">
      <c r="B27" s="3">
        <v>45646.260416666664</v>
      </c>
      <c r="C27">
        <v>2.7848999999999997E-5</v>
      </c>
      <c r="D27">
        <v>0.27848999999999996</v>
      </c>
      <c r="E27">
        <v>0</v>
      </c>
      <c r="I27" s="4">
        <v>45489.260416666664</v>
      </c>
      <c r="J27" s="1">
        <v>2.8899000000000002E-5</v>
      </c>
      <c r="K27" s="1">
        <v>0.28899000000000002</v>
      </c>
      <c r="L27" s="1">
        <v>0</v>
      </c>
    </row>
    <row r="28" spans="2:12" x14ac:dyDescent="0.25">
      <c r="B28" s="3">
        <v>45646.270833333336</v>
      </c>
      <c r="C28">
        <v>2.7848999999999997E-5</v>
      </c>
      <c r="D28">
        <v>0.27848999999999996</v>
      </c>
      <c r="E28">
        <v>0</v>
      </c>
      <c r="I28" s="4">
        <v>45489.270833333336</v>
      </c>
      <c r="J28" s="1">
        <v>2.8899000000000002E-5</v>
      </c>
      <c r="K28" s="1">
        <v>0.28899000000000002</v>
      </c>
      <c r="L28" s="1">
        <v>0</v>
      </c>
    </row>
    <row r="29" spans="2:12" x14ac:dyDescent="0.25">
      <c r="B29" s="3">
        <v>45646.28125</v>
      </c>
      <c r="C29">
        <v>2.7848999999999997E-5</v>
      </c>
      <c r="D29">
        <v>0.27848999999999996</v>
      </c>
      <c r="E29">
        <v>0</v>
      </c>
      <c r="I29" s="4">
        <v>45489.28125</v>
      </c>
      <c r="J29" s="1">
        <v>2.8899000000000002E-5</v>
      </c>
      <c r="K29" s="1">
        <v>0.28899000000000002</v>
      </c>
      <c r="L29" s="1">
        <v>0</v>
      </c>
    </row>
    <row r="30" spans="2:12" x14ac:dyDescent="0.25">
      <c r="B30" s="3">
        <v>45646.291666666664</v>
      </c>
      <c r="C30">
        <v>2.7848999999999997E-5</v>
      </c>
      <c r="D30">
        <v>0.27848999999999996</v>
      </c>
      <c r="E30">
        <f t="shared" ref="E30" si="8">SUM(D27:D30)</f>
        <v>1.1139599999999998</v>
      </c>
      <c r="I30" s="4">
        <v>45489.291666666664</v>
      </c>
      <c r="J30" s="1">
        <v>2.8899000000000002E-5</v>
      </c>
      <c r="K30" s="1">
        <v>0.28899000000000002</v>
      </c>
      <c r="L30" s="1">
        <f t="shared" ref="L30" si="9">SUM(K27:K30)</f>
        <v>1.1559600000000001</v>
      </c>
    </row>
    <row r="31" spans="2:12" x14ac:dyDescent="0.25">
      <c r="B31" s="3">
        <v>45646.302083333336</v>
      </c>
      <c r="C31">
        <v>3.3668999999999999E-5</v>
      </c>
      <c r="D31">
        <v>0.33668999999999999</v>
      </c>
      <c r="E31">
        <v>0</v>
      </c>
      <c r="I31" s="4">
        <v>45489.302083333336</v>
      </c>
      <c r="J31" s="1">
        <v>3.3668999999999999E-5</v>
      </c>
      <c r="K31" s="1">
        <v>0.33668999999999999</v>
      </c>
      <c r="L31" s="1">
        <v>0</v>
      </c>
    </row>
    <row r="32" spans="2:12" x14ac:dyDescent="0.25">
      <c r="B32" s="3">
        <v>45646.3125</v>
      </c>
      <c r="C32">
        <v>3.3668999999999999E-5</v>
      </c>
      <c r="D32">
        <v>0.33668999999999999</v>
      </c>
      <c r="E32">
        <v>0</v>
      </c>
      <c r="I32" s="4">
        <v>45489.3125</v>
      </c>
      <c r="J32" s="1">
        <v>3.3668999999999999E-5</v>
      </c>
      <c r="K32" s="1">
        <v>0.33668999999999999</v>
      </c>
      <c r="L32" s="1">
        <v>0</v>
      </c>
    </row>
    <row r="33" spans="2:12" x14ac:dyDescent="0.25">
      <c r="B33" s="3">
        <v>45646.322916666664</v>
      </c>
      <c r="C33">
        <v>3.3668999999999999E-5</v>
      </c>
      <c r="D33">
        <v>0.33668999999999999</v>
      </c>
      <c r="E33">
        <v>0</v>
      </c>
      <c r="I33" s="4">
        <v>45489.322916666664</v>
      </c>
      <c r="J33" s="1">
        <v>3.3668999999999999E-5</v>
      </c>
      <c r="K33" s="1">
        <v>0.33668999999999999</v>
      </c>
      <c r="L33" s="1">
        <v>0</v>
      </c>
    </row>
    <row r="34" spans="2:12" x14ac:dyDescent="0.25">
      <c r="B34" s="4">
        <v>45646.333333333336</v>
      </c>
      <c r="C34" s="1">
        <v>3.3668999999999999E-5</v>
      </c>
      <c r="D34" s="1">
        <v>0.33668999999999999</v>
      </c>
      <c r="E34" s="1">
        <f t="shared" ref="E34" si="10">SUM(D31:D34)</f>
        <v>1.34676</v>
      </c>
      <c r="I34" s="4">
        <v>45489.333333333336</v>
      </c>
      <c r="J34" s="1">
        <v>3.3668999999999999E-5</v>
      </c>
      <c r="K34" s="1">
        <v>0.33668999999999999</v>
      </c>
      <c r="L34" s="1">
        <f t="shared" ref="L34" si="11">SUM(K31:K34)</f>
        <v>1.34676</v>
      </c>
    </row>
    <row r="35" spans="2:12" x14ac:dyDescent="0.25">
      <c r="B35" s="4">
        <v>45646.34375</v>
      </c>
      <c r="C35" s="1">
        <v>3.2645000000000003E-5</v>
      </c>
      <c r="D35" s="1">
        <v>0.32645000000000002</v>
      </c>
      <c r="E35" s="1">
        <v>0</v>
      </c>
      <c r="I35" s="4">
        <v>45489.34375</v>
      </c>
      <c r="J35" s="1">
        <v>3.6166999999999994E-5</v>
      </c>
      <c r="K35" s="1">
        <v>0.36166999999999994</v>
      </c>
      <c r="L35" s="1">
        <v>0</v>
      </c>
    </row>
    <row r="36" spans="2:12" x14ac:dyDescent="0.25">
      <c r="B36" s="4">
        <v>45646.354166666664</v>
      </c>
      <c r="C36" s="1">
        <v>3.2645000000000003E-5</v>
      </c>
      <c r="D36" s="1">
        <v>0.32645000000000002</v>
      </c>
      <c r="E36" s="1">
        <v>0</v>
      </c>
      <c r="I36" s="4">
        <v>45489.354166666664</v>
      </c>
      <c r="J36" s="1">
        <v>3.6166999999999994E-5</v>
      </c>
      <c r="K36" s="1">
        <v>0.36166999999999994</v>
      </c>
      <c r="L36" s="1">
        <v>0</v>
      </c>
    </row>
    <row r="37" spans="2:12" x14ac:dyDescent="0.25">
      <c r="B37" s="4">
        <v>45646.364583333336</v>
      </c>
      <c r="C37" s="1">
        <v>3.2645000000000003E-5</v>
      </c>
      <c r="D37" s="1">
        <v>0.32645000000000002</v>
      </c>
      <c r="E37" s="1">
        <v>0</v>
      </c>
      <c r="I37" s="4">
        <v>45489.364583333336</v>
      </c>
      <c r="J37" s="1">
        <v>3.6166999999999994E-5</v>
      </c>
      <c r="K37" s="1">
        <v>0.36166999999999994</v>
      </c>
      <c r="L37" s="1">
        <v>0</v>
      </c>
    </row>
    <row r="38" spans="2:12" x14ac:dyDescent="0.25">
      <c r="B38" s="4">
        <v>45646.375</v>
      </c>
      <c r="C38" s="1">
        <v>3.2645000000000003E-5</v>
      </c>
      <c r="D38" s="1">
        <v>0.32645000000000002</v>
      </c>
      <c r="E38" s="1">
        <f>SUM(D35:D38)</f>
        <v>1.3058000000000001</v>
      </c>
      <c r="I38" s="4">
        <v>45489.375</v>
      </c>
      <c r="J38" s="1">
        <v>3.6166999999999994E-5</v>
      </c>
      <c r="K38" s="1">
        <v>0.36166999999999994</v>
      </c>
      <c r="L38" s="1">
        <f t="shared" ref="L38" si="12">SUM(K35:K38)</f>
        <v>1.4466799999999997</v>
      </c>
    </row>
    <row r="39" spans="2:12" x14ac:dyDescent="0.25">
      <c r="B39" s="4">
        <v>45646.385416666664</v>
      </c>
      <c r="C39" s="1">
        <v>2.9723E-5</v>
      </c>
      <c r="D39" s="1">
        <v>0.29722999999999999</v>
      </c>
      <c r="E39" s="1">
        <v>0</v>
      </c>
      <c r="I39" s="4">
        <v>45489.385416666664</v>
      </c>
      <c r="J39" s="1">
        <v>3.5542E-5</v>
      </c>
      <c r="K39" s="1">
        <v>0.35542000000000001</v>
      </c>
      <c r="L39" s="1">
        <v>0</v>
      </c>
    </row>
    <row r="40" spans="2:12" x14ac:dyDescent="0.25">
      <c r="B40" s="4">
        <v>45646.395833333336</v>
      </c>
      <c r="C40" s="1">
        <v>2.9723E-5</v>
      </c>
      <c r="D40" s="1">
        <v>0.29722999999999999</v>
      </c>
      <c r="E40" s="1">
        <v>0</v>
      </c>
      <c r="I40" s="4">
        <v>45489.395833333336</v>
      </c>
      <c r="J40" s="1">
        <v>3.5542E-5</v>
      </c>
      <c r="K40" s="1">
        <v>0.35542000000000001</v>
      </c>
      <c r="L40" s="1">
        <v>0</v>
      </c>
    </row>
    <row r="41" spans="2:12" x14ac:dyDescent="0.25">
      <c r="B41" s="4">
        <v>45646.40625</v>
      </c>
      <c r="C41" s="1">
        <v>2.9723E-5</v>
      </c>
      <c r="D41" s="1">
        <v>0.29722999999999999</v>
      </c>
      <c r="E41" s="1">
        <v>0</v>
      </c>
      <c r="I41" s="4">
        <v>45489.40625</v>
      </c>
      <c r="J41" s="1">
        <v>3.5542E-5</v>
      </c>
      <c r="K41" s="1">
        <v>0.35542000000000001</v>
      </c>
      <c r="L41" s="1">
        <v>0</v>
      </c>
    </row>
    <row r="42" spans="2:12" x14ac:dyDescent="0.25">
      <c r="B42" s="4">
        <v>45646.416666666664</v>
      </c>
      <c r="C42" s="1">
        <v>2.9723E-5</v>
      </c>
      <c r="D42" s="1">
        <v>0.29722999999999999</v>
      </c>
      <c r="E42" s="1">
        <f t="shared" ref="E42" si="13">SUM(D39:D42)</f>
        <v>1.18892</v>
      </c>
      <c r="I42" s="4">
        <v>45489.416666666664</v>
      </c>
      <c r="J42" s="1">
        <v>3.5542E-5</v>
      </c>
      <c r="K42" s="1">
        <v>0.35542000000000001</v>
      </c>
      <c r="L42" s="1">
        <f t="shared" ref="L42" si="14">SUM(K39:K42)</f>
        <v>1.4216800000000001</v>
      </c>
    </row>
    <row r="43" spans="2:12" x14ac:dyDescent="0.25">
      <c r="B43" s="4">
        <v>45646.427083333336</v>
      </c>
      <c r="C43" s="1">
        <v>2.8899000000000002E-5</v>
      </c>
      <c r="D43" s="1">
        <v>0.28899000000000002</v>
      </c>
      <c r="E43" s="1">
        <v>0</v>
      </c>
      <c r="I43" s="4">
        <v>45489.427083333336</v>
      </c>
      <c r="J43" s="1">
        <v>3.4517999999999997E-5</v>
      </c>
      <c r="K43" s="1">
        <v>0.34517999999999999</v>
      </c>
      <c r="L43" s="1">
        <v>0</v>
      </c>
    </row>
    <row r="44" spans="2:12" x14ac:dyDescent="0.25">
      <c r="B44" s="4">
        <v>45646.4375</v>
      </c>
      <c r="C44" s="1">
        <v>2.8899000000000002E-5</v>
      </c>
      <c r="D44" s="1">
        <v>0.28899000000000002</v>
      </c>
      <c r="E44" s="1">
        <v>0</v>
      </c>
      <c r="I44" s="4">
        <v>45489.4375</v>
      </c>
      <c r="J44" s="1">
        <v>3.4517999999999997E-5</v>
      </c>
      <c r="K44" s="1">
        <v>0.34517999999999999</v>
      </c>
      <c r="L44" s="1">
        <v>0</v>
      </c>
    </row>
    <row r="45" spans="2:12" x14ac:dyDescent="0.25">
      <c r="B45" s="4">
        <v>45646.447916666664</v>
      </c>
      <c r="C45" s="1">
        <v>2.8899000000000002E-5</v>
      </c>
      <c r="D45" s="1">
        <v>0.28899000000000002</v>
      </c>
      <c r="E45" s="1">
        <v>0</v>
      </c>
      <c r="I45" s="4">
        <v>45489.447916666664</v>
      </c>
      <c r="J45" s="1">
        <v>3.4517999999999997E-5</v>
      </c>
      <c r="K45" s="1">
        <v>0.34517999999999999</v>
      </c>
      <c r="L45" s="1">
        <v>0</v>
      </c>
    </row>
    <row r="46" spans="2:12" x14ac:dyDescent="0.25">
      <c r="B46" s="4">
        <v>45646.458333333336</v>
      </c>
      <c r="C46" s="1">
        <v>2.8899000000000002E-5</v>
      </c>
      <c r="D46" s="1">
        <v>0.28899000000000002</v>
      </c>
      <c r="E46" s="1">
        <f t="shared" ref="E46" si="15">SUM(D43:D46)</f>
        <v>1.1559600000000001</v>
      </c>
      <c r="I46" s="4">
        <v>45489.458333333336</v>
      </c>
      <c r="J46" s="1">
        <v>3.4517999999999997E-5</v>
      </c>
      <c r="K46" s="1">
        <v>0.34517999999999999</v>
      </c>
      <c r="L46" s="1">
        <f t="shared" ref="L46" si="16">SUM(K43:K46)</f>
        <v>1.3807199999999999</v>
      </c>
    </row>
    <row r="47" spans="2:12" x14ac:dyDescent="0.25">
      <c r="B47" s="4">
        <v>45646.46875</v>
      </c>
      <c r="C47" s="1">
        <v>3.0346999999999999E-5</v>
      </c>
      <c r="D47" s="1">
        <v>0.30347000000000002</v>
      </c>
      <c r="E47" s="1">
        <v>0</v>
      </c>
      <c r="I47" s="4">
        <v>45489.46875</v>
      </c>
      <c r="J47" s="1">
        <v>3.6591999999999998E-5</v>
      </c>
      <c r="K47" s="1">
        <v>0.36591999999999997</v>
      </c>
      <c r="L47" s="1">
        <v>0</v>
      </c>
    </row>
    <row r="48" spans="2:12" x14ac:dyDescent="0.25">
      <c r="B48" s="4">
        <v>45646.479166666664</v>
      </c>
      <c r="C48" s="1">
        <v>3.0346999999999999E-5</v>
      </c>
      <c r="D48" s="1">
        <v>0.30347000000000002</v>
      </c>
      <c r="E48" s="1">
        <v>0</v>
      </c>
      <c r="I48" s="4">
        <v>45489.479166666664</v>
      </c>
      <c r="J48" s="1">
        <v>3.6591999999999998E-5</v>
      </c>
      <c r="K48" s="1">
        <v>0.36591999999999997</v>
      </c>
      <c r="L48" s="1">
        <v>0</v>
      </c>
    </row>
    <row r="49" spans="2:12" x14ac:dyDescent="0.25">
      <c r="B49" s="4">
        <v>45646.489583333336</v>
      </c>
      <c r="C49" s="1">
        <v>3.0346999999999999E-5</v>
      </c>
      <c r="D49" s="1">
        <v>0.30347000000000002</v>
      </c>
      <c r="E49" s="1">
        <v>0</v>
      </c>
      <c r="I49" s="4">
        <v>45489.489583333336</v>
      </c>
      <c r="J49" s="1">
        <v>3.6591999999999998E-5</v>
      </c>
      <c r="K49" s="1">
        <v>0.36591999999999997</v>
      </c>
      <c r="L49" s="1">
        <v>0</v>
      </c>
    </row>
    <row r="50" spans="2:12" x14ac:dyDescent="0.25">
      <c r="B50" s="4">
        <v>45646.5</v>
      </c>
      <c r="C50" s="1">
        <v>3.0346999999999999E-5</v>
      </c>
      <c r="D50" s="1">
        <v>0.30347000000000002</v>
      </c>
      <c r="E50" s="1">
        <f t="shared" ref="E50" si="17">SUM(D47:D50)</f>
        <v>1.2138800000000001</v>
      </c>
      <c r="I50" s="4">
        <v>45489.5</v>
      </c>
      <c r="J50" s="1">
        <v>3.6591999999999998E-5</v>
      </c>
      <c r="K50" s="1">
        <v>0.36591999999999997</v>
      </c>
      <c r="L50" s="1">
        <f t="shared" ref="L50" si="18">SUM(K47:K50)</f>
        <v>1.4636799999999999</v>
      </c>
    </row>
    <row r="51" spans="2:12" x14ac:dyDescent="0.25">
      <c r="B51" s="4">
        <v>45646.510416666664</v>
      </c>
      <c r="C51" s="1">
        <v>3.3668999999999999E-5</v>
      </c>
      <c r="D51" s="1">
        <v>0.33668999999999999</v>
      </c>
      <c r="E51" s="1">
        <v>0</v>
      </c>
      <c r="I51" s="4">
        <v>45489.510416666664</v>
      </c>
      <c r="J51" s="1">
        <v>4.0537999999999997E-5</v>
      </c>
      <c r="K51" s="1">
        <v>0.40537999999999996</v>
      </c>
      <c r="L51" s="1">
        <v>0</v>
      </c>
    </row>
    <row r="52" spans="2:12" x14ac:dyDescent="0.25">
      <c r="B52" s="4">
        <v>45646.520833333336</v>
      </c>
      <c r="C52" s="1">
        <v>3.3668999999999999E-5</v>
      </c>
      <c r="D52" s="1">
        <v>0.33668999999999999</v>
      </c>
      <c r="E52" s="1">
        <v>0</v>
      </c>
      <c r="I52" s="4">
        <v>45489.520833333336</v>
      </c>
      <c r="J52" s="1">
        <v>4.0537999999999997E-5</v>
      </c>
      <c r="K52" s="1">
        <v>0.40537999999999996</v>
      </c>
      <c r="L52" s="1">
        <v>0</v>
      </c>
    </row>
    <row r="53" spans="2:12" x14ac:dyDescent="0.25">
      <c r="B53" s="4">
        <v>45646.53125</v>
      </c>
      <c r="C53" s="1">
        <v>3.3668999999999999E-5</v>
      </c>
      <c r="D53" s="1">
        <v>0.33668999999999999</v>
      </c>
      <c r="E53" s="1">
        <v>0</v>
      </c>
      <c r="I53" s="4">
        <v>45489.53125</v>
      </c>
      <c r="J53" s="1">
        <v>4.0537999999999997E-5</v>
      </c>
      <c r="K53" s="1">
        <v>0.40537999999999996</v>
      </c>
      <c r="L53" s="1">
        <v>0</v>
      </c>
    </row>
    <row r="54" spans="2:12" x14ac:dyDescent="0.25">
      <c r="B54" s="4">
        <v>45646.541666666664</v>
      </c>
      <c r="C54" s="1">
        <v>3.3668999999999999E-5</v>
      </c>
      <c r="D54" s="1">
        <v>0.33668999999999999</v>
      </c>
      <c r="E54" s="1">
        <f t="shared" ref="E54" si="19">SUM(D51:D54)</f>
        <v>1.34676</v>
      </c>
      <c r="I54" s="4">
        <v>45489.541666666664</v>
      </c>
      <c r="J54" s="1">
        <v>4.0537999999999997E-5</v>
      </c>
      <c r="K54" s="1">
        <v>0.40537999999999996</v>
      </c>
      <c r="L54" s="1">
        <f t="shared" ref="L54" si="20">SUM(K51:K54)</f>
        <v>1.6215199999999999</v>
      </c>
    </row>
    <row r="55" spans="2:12" x14ac:dyDescent="0.25">
      <c r="B55" s="4">
        <v>45646.552083333336</v>
      </c>
      <c r="C55" s="1">
        <v>3.0972000000000001E-5</v>
      </c>
      <c r="D55" s="1">
        <v>0.30972</v>
      </c>
      <c r="E55" s="1">
        <v>0</v>
      </c>
      <c r="I55" s="4">
        <v>45489.552083333336</v>
      </c>
      <c r="J55" s="1">
        <v>3.5966999999999996E-5</v>
      </c>
      <c r="K55" s="1">
        <v>0.35966999999999999</v>
      </c>
      <c r="L55" s="1">
        <v>0</v>
      </c>
    </row>
    <row r="56" spans="2:12" x14ac:dyDescent="0.25">
      <c r="B56" s="4">
        <v>45646.5625</v>
      </c>
      <c r="C56" s="1">
        <v>3.0972000000000001E-5</v>
      </c>
      <c r="D56" s="1">
        <v>0.30972</v>
      </c>
      <c r="E56" s="1">
        <v>0</v>
      </c>
      <c r="I56" s="4">
        <v>45489.5625</v>
      </c>
      <c r="J56" s="1">
        <v>3.5966999999999996E-5</v>
      </c>
      <c r="K56" s="1">
        <v>0.35966999999999999</v>
      </c>
      <c r="L56" s="1">
        <v>0</v>
      </c>
    </row>
    <row r="57" spans="2:12" x14ac:dyDescent="0.25">
      <c r="B57" s="4">
        <v>45646.572916666664</v>
      </c>
      <c r="C57" s="1">
        <v>3.0972000000000001E-5</v>
      </c>
      <c r="D57" s="1">
        <v>0.30972</v>
      </c>
      <c r="E57" s="1">
        <v>0</v>
      </c>
      <c r="I57" s="4">
        <v>45489.572916666664</v>
      </c>
      <c r="J57" s="1">
        <v>3.5966999999999996E-5</v>
      </c>
      <c r="K57" s="1">
        <v>0.35966999999999999</v>
      </c>
      <c r="L57" s="1">
        <v>0</v>
      </c>
    </row>
    <row r="58" spans="2:12" x14ac:dyDescent="0.25">
      <c r="B58" s="4">
        <v>45646.583333333336</v>
      </c>
      <c r="C58" s="1">
        <v>3.0972000000000001E-5</v>
      </c>
      <c r="D58" s="1">
        <v>0.30972</v>
      </c>
      <c r="E58" s="1">
        <f t="shared" ref="E58" si="21">SUM(D55:D58)</f>
        <v>1.23888</v>
      </c>
      <c r="I58" s="4">
        <v>45489.583333333336</v>
      </c>
      <c r="J58" s="1">
        <v>3.5966999999999996E-5</v>
      </c>
      <c r="K58" s="1">
        <v>0.35966999999999999</v>
      </c>
      <c r="L58" s="1">
        <f t="shared" ref="L58" si="22">SUM(K55:K58)</f>
        <v>1.43868</v>
      </c>
    </row>
    <row r="59" spans="2:12" x14ac:dyDescent="0.25">
      <c r="B59" s="4">
        <v>45646.59375</v>
      </c>
      <c r="C59" s="1">
        <v>2.7650000000000001E-5</v>
      </c>
      <c r="D59" s="1">
        <v>0.27650000000000002</v>
      </c>
      <c r="E59" s="1">
        <v>0</v>
      </c>
      <c r="I59" s="4">
        <v>45489.59375</v>
      </c>
      <c r="J59" s="1">
        <v>3.1396000000000002E-5</v>
      </c>
      <c r="K59" s="1">
        <v>0.31396000000000002</v>
      </c>
      <c r="L59" s="1">
        <v>0</v>
      </c>
    </row>
    <row r="60" spans="2:12" x14ac:dyDescent="0.25">
      <c r="B60" s="4">
        <v>45646.604166666664</v>
      </c>
      <c r="C60" s="1">
        <v>2.7650000000000001E-5</v>
      </c>
      <c r="D60" s="1">
        <v>0.27650000000000002</v>
      </c>
      <c r="E60" s="1">
        <v>0</v>
      </c>
      <c r="I60" s="4">
        <v>45489.604166666664</v>
      </c>
      <c r="J60" s="1">
        <v>3.1396000000000002E-5</v>
      </c>
      <c r="K60" s="1">
        <v>0.31396000000000002</v>
      </c>
      <c r="L60" s="1">
        <v>0</v>
      </c>
    </row>
    <row r="61" spans="2:12" x14ac:dyDescent="0.25">
      <c r="B61" s="4">
        <v>45646.614583333336</v>
      </c>
      <c r="C61" s="1">
        <v>2.7650000000000001E-5</v>
      </c>
      <c r="D61" s="1">
        <v>0.27650000000000002</v>
      </c>
      <c r="E61" s="1">
        <v>0</v>
      </c>
      <c r="I61" s="4">
        <v>45489.614583333336</v>
      </c>
      <c r="J61" s="1">
        <v>3.1396000000000002E-5</v>
      </c>
      <c r="K61" s="1">
        <v>0.31396000000000002</v>
      </c>
      <c r="L61" s="1">
        <v>0</v>
      </c>
    </row>
    <row r="62" spans="2:12" x14ac:dyDescent="0.25">
      <c r="B62" s="4">
        <v>45646.625</v>
      </c>
      <c r="C62" s="1">
        <v>2.7650000000000001E-5</v>
      </c>
      <c r="D62" s="1">
        <v>0.27650000000000002</v>
      </c>
      <c r="E62" s="1">
        <f t="shared" ref="E62" si="23">SUM(D59:D62)</f>
        <v>1.1060000000000001</v>
      </c>
      <c r="I62" s="4">
        <v>45489.625</v>
      </c>
      <c r="J62" s="1">
        <v>3.1396000000000002E-5</v>
      </c>
      <c r="K62" s="1">
        <v>0.31396000000000002</v>
      </c>
      <c r="L62" s="1">
        <f t="shared" ref="L62" si="24">SUM(K59:K62)</f>
        <v>1.2558400000000001</v>
      </c>
    </row>
    <row r="63" spans="2:12" x14ac:dyDescent="0.25">
      <c r="B63" s="4">
        <v>45646.635416666664</v>
      </c>
      <c r="C63" s="1">
        <v>2.5576999999999999E-5</v>
      </c>
      <c r="D63" s="1">
        <v>0.25577</v>
      </c>
      <c r="E63" s="1">
        <v>0</v>
      </c>
      <c r="I63" s="4">
        <v>45489.635416666664</v>
      </c>
      <c r="J63" s="1">
        <v>2.8899000000000002E-5</v>
      </c>
      <c r="K63" s="1">
        <v>0.28899000000000002</v>
      </c>
      <c r="L63" s="1">
        <v>0</v>
      </c>
    </row>
    <row r="64" spans="2:12" x14ac:dyDescent="0.25">
      <c r="B64" s="4">
        <v>45646.645833333336</v>
      </c>
      <c r="C64" s="1">
        <v>2.5576999999999999E-5</v>
      </c>
      <c r="D64" s="1">
        <v>0.25577</v>
      </c>
      <c r="E64" s="1">
        <v>0</v>
      </c>
      <c r="I64" s="4">
        <v>45489.645833333336</v>
      </c>
      <c r="J64" s="1">
        <v>2.8899000000000002E-5</v>
      </c>
      <c r="K64" s="1">
        <v>0.28899000000000002</v>
      </c>
      <c r="L64" s="1">
        <v>0</v>
      </c>
    </row>
    <row r="65" spans="2:12" x14ac:dyDescent="0.25">
      <c r="B65" s="4">
        <v>45646.65625</v>
      </c>
      <c r="C65" s="1">
        <v>2.5576999999999999E-5</v>
      </c>
      <c r="D65" s="1">
        <v>0.25577</v>
      </c>
      <c r="E65" s="1">
        <v>0</v>
      </c>
      <c r="I65" s="4">
        <v>45489.65625</v>
      </c>
      <c r="J65" s="1">
        <v>2.8899000000000002E-5</v>
      </c>
      <c r="K65" s="1">
        <v>0.28899000000000002</v>
      </c>
      <c r="L65" s="1">
        <v>0</v>
      </c>
    </row>
    <row r="66" spans="2:12" x14ac:dyDescent="0.25">
      <c r="B66" s="4">
        <v>45646.666666666664</v>
      </c>
      <c r="C66" s="1">
        <v>2.5576999999999999E-5</v>
      </c>
      <c r="D66" s="1">
        <v>0.25577</v>
      </c>
      <c r="E66" s="1">
        <f t="shared" ref="E66" si="25">SUM(D63:D66)</f>
        <v>1.02308</v>
      </c>
      <c r="I66" s="4">
        <v>45489.666666666664</v>
      </c>
      <c r="J66" s="1">
        <v>2.8899000000000002E-5</v>
      </c>
      <c r="K66" s="1">
        <v>0.28899000000000002</v>
      </c>
      <c r="L66" s="1">
        <f t="shared" ref="L66" si="26">SUM(K63:K66)</f>
        <v>1.1559600000000001</v>
      </c>
    </row>
    <row r="67" spans="2:12" x14ac:dyDescent="0.25">
      <c r="B67" s="3">
        <v>45646.677083333336</v>
      </c>
      <c r="C67">
        <v>2.745E-5</v>
      </c>
      <c r="D67">
        <v>0.27450000000000002</v>
      </c>
      <c r="E67">
        <v>0</v>
      </c>
      <c r="I67" s="4">
        <v>45489.677083333336</v>
      </c>
      <c r="J67" s="1">
        <v>2.8899000000000002E-5</v>
      </c>
      <c r="K67" s="1">
        <v>0.28899000000000002</v>
      </c>
      <c r="L67" s="1">
        <v>0</v>
      </c>
    </row>
    <row r="68" spans="2:12" x14ac:dyDescent="0.25">
      <c r="B68" s="3">
        <v>45646.6875</v>
      </c>
      <c r="C68">
        <v>2.745E-5</v>
      </c>
      <c r="D68">
        <v>0.27450000000000002</v>
      </c>
      <c r="E68">
        <v>0</v>
      </c>
      <c r="I68" s="4">
        <v>45489.6875</v>
      </c>
      <c r="J68" s="1">
        <v>2.8899000000000002E-5</v>
      </c>
      <c r="K68" s="1">
        <v>0.28899000000000002</v>
      </c>
      <c r="L68" s="1">
        <v>0</v>
      </c>
    </row>
    <row r="69" spans="2:12" x14ac:dyDescent="0.25">
      <c r="B69" s="3">
        <v>45646.697916666664</v>
      </c>
      <c r="C69">
        <v>2.745E-5</v>
      </c>
      <c r="D69">
        <v>0.27450000000000002</v>
      </c>
      <c r="E69">
        <v>0</v>
      </c>
      <c r="I69" s="4">
        <v>45489.697916666664</v>
      </c>
      <c r="J69" s="1">
        <v>2.8899000000000002E-5</v>
      </c>
      <c r="K69" s="1">
        <v>0.28899000000000002</v>
      </c>
      <c r="L69" s="1">
        <v>0</v>
      </c>
    </row>
    <row r="70" spans="2:12" x14ac:dyDescent="0.25">
      <c r="B70" s="3">
        <v>45646.708333333336</v>
      </c>
      <c r="C70">
        <v>2.745E-5</v>
      </c>
      <c r="D70">
        <v>0.27450000000000002</v>
      </c>
      <c r="E70">
        <f t="shared" ref="E70" si="27">SUM(D67:D70)</f>
        <v>1.0980000000000001</v>
      </c>
      <c r="I70" s="4">
        <v>45489.708333333336</v>
      </c>
      <c r="J70" s="1">
        <v>2.8899000000000002E-5</v>
      </c>
      <c r="K70" s="1">
        <v>0.28899000000000002</v>
      </c>
      <c r="L70" s="1">
        <f t="shared" ref="L70" si="28">SUM(K67:K70)</f>
        <v>1.1559600000000001</v>
      </c>
    </row>
    <row r="71" spans="2:12" x14ac:dyDescent="0.25">
      <c r="B71" s="3">
        <v>45646.71875</v>
      </c>
      <c r="C71">
        <v>3.5542E-5</v>
      </c>
      <c r="D71">
        <v>0.35542000000000001</v>
      </c>
      <c r="E71">
        <v>0</v>
      </c>
      <c r="I71" s="4">
        <v>45489.71875</v>
      </c>
      <c r="J71" s="1">
        <v>3.2021000000000004E-5</v>
      </c>
      <c r="K71" s="1">
        <v>0.32021000000000005</v>
      </c>
      <c r="L71" s="1">
        <v>0</v>
      </c>
    </row>
    <row r="72" spans="2:12" x14ac:dyDescent="0.25">
      <c r="B72" s="3">
        <v>45646.729166666664</v>
      </c>
      <c r="C72">
        <v>3.5542E-5</v>
      </c>
      <c r="D72">
        <v>0.35542000000000001</v>
      </c>
      <c r="E72">
        <v>0</v>
      </c>
      <c r="I72" s="4">
        <v>45489.729166666664</v>
      </c>
      <c r="J72" s="1">
        <v>3.2021000000000004E-5</v>
      </c>
      <c r="K72" s="1">
        <v>0.32021000000000005</v>
      </c>
      <c r="L72" s="1">
        <v>0</v>
      </c>
    </row>
    <row r="73" spans="2:12" x14ac:dyDescent="0.25">
      <c r="B73" s="3">
        <v>45646.739583333336</v>
      </c>
      <c r="C73">
        <v>3.5542E-5</v>
      </c>
      <c r="D73">
        <v>0.35542000000000001</v>
      </c>
      <c r="E73">
        <v>0</v>
      </c>
      <c r="I73" s="4">
        <v>45489.739583333336</v>
      </c>
      <c r="J73" s="1">
        <v>3.2021000000000004E-5</v>
      </c>
      <c r="K73" s="1">
        <v>0.32021000000000005</v>
      </c>
      <c r="L73" s="1">
        <v>0</v>
      </c>
    </row>
    <row r="74" spans="2:12" x14ac:dyDescent="0.25">
      <c r="B74" s="3">
        <v>45646.75</v>
      </c>
      <c r="C74">
        <v>3.5542E-5</v>
      </c>
      <c r="D74">
        <v>0.35542000000000001</v>
      </c>
      <c r="E74">
        <f t="shared" ref="E74" si="29">SUM(D71:D74)</f>
        <v>1.4216800000000001</v>
      </c>
      <c r="I74" s="4">
        <v>45489.75</v>
      </c>
      <c r="J74" s="1">
        <v>3.2021000000000004E-5</v>
      </c>
      <c r="K74" s="1">
        <v>0.32021000000000005</v>
      </c>
      <c r="L74" s="1">
        <f t="shared" ref="L74" si="30">SUM(K71:K74)</f>
        <v>1.2808400000000002</v>
      </c>
    </row>
    <row r="75" spans="2:12" x14ac:dyDescent="0.25">
      <c r="B75" s="3">
        <v>45646.760416666664</v>
      </c>
      <c r="C75">
        <v>4.4684000000000001E-5</v>
      </c>
      <c r="D75">
        <v>0.44684000000000001</v>
      </c>
      <c r="E75">
        <v>0</v>
      </c>
      <c r="I75" s="4">
        <v>45489.760416666664</v>
      </c>
      <c r="J75" s="1">
        <v>3.7839999999999997E-5</v>
      </c>
      <c r="K75" s="1">
        <v>0.37839999999999996</v>
      </c>
      <c r="L75" s="1">
        <v>0</v>
      </c>
    </row>
    <row r="76" spans="2:12" x14ac:dyDescent="0.25">
      <c r="B76" s="3">
        <v>45646.770833333336</v>
      </c>
      <c r="C76">
        <v>4.4684000000000001E-5</v>
      </c>
      <c r="D76">
        <v>0.44684000000000001</v>
      </c>
      <c r="E76">
        <v>0</v>
      </c>
      <c r="I76" s="4">
        <v>45489.770833333336</v>
      </c>
      <c r="J76" s="1">
        <v>3.7839999999999997E-5</v>
      </c>
      <c r="K76" s="1">
        <v>0.37839999999999996</v>
      </c>
      <c r="L76" s="1">
        <v>0</v>
      </c>
    </row>
    <row r="77" spans="2:12" x14ac:dyDescent="0.25">
      <c r="B77" s="3">
        <v>45646.78125</v>
      </c>
      <c r="C77">
        <v>4.4684000000000001E-5</v>
      </c>
      <c r="D77">
        <v>0.44684000000000001</v>
      </c>
      <c r="E77">
        <v>0</v>
      </c>
      <c r="I77" s="4">
        <v>45489.78125</v>
      </c>
      <c r="J77" s="1">
        <v>3.7839999999999997E-5</v>
      </c>
      <c r="K77" s="1">
        <v>0.37839999999999996</v>
      </c>
      <c r="L77" s="1">
        <v>0</v>
      </c>
    </row>
    <row r="78" spans="2:12" x14ac:dyDescent="0.25">
      <c r="B78" s="3">
        <v>45646.791666666664</v>
      </c>
      <c r="C78">
        <v>4.4684000000000001E-5</v>
      </c>
      <c r="D78">
        <v>0.44684000000000001</v>
      </c>
      <c r="E78">
        <f t="shared" ref="E78" si="31">SUM(D75:D78)</f>
        <v>1.7873600000000001</v>
      </c>
      <c r="I78" s="4">
        <v>45489.791666666664</v>
      </c>
      <c r="J78" s="1">
        <v>3.7839999999999997E-5</v>
      </c>
      <c r="K78" s="1">
        <v>0.37839999999999996</v>
      </c>
      <c r="L78" s="1">
        <f t="shared" ref="L78" si="32">SUM(K75:K78)</f>
        <v>1.5135999999999998</v>
      </c>
    </row>
    <row r="79" spans="2:12" x14ac:dyDescent="0.25">
      <c r="B79" s="3">
        <v>45646.802083333336</v>
      </c>
      <c r="C79">
        <v>4.6557000000000002E-5</v>
      </c>
      <c r="D79">
        <v>0.46557000000000004</v>
      </c>
      <c r="E79">
        <v>0</v>
      </c>
      <c r="I79" s="3">
        <v>45489.802083333336</v>
      </c>
      <c r="J79">
        <v>4.2611000000000002E-5</v>
      </c>
      <c r="K79">
        <v>0.42611000000000004</v>
      </c>
      <c r="L79">
        <v>0</v>
      </c>
    </row>
    <row r="80" spans="2:12" x14ac:dyDescent="0.25">
      <c r="B80" s="3">
        <v>45646.8125</v>
      </c>
      <c r="C80">
        <v>4.6557000000000002E-5</v>
      </c>
      <c r="D80">
        <v>0.46557000000000004</v>
      </c>
      <c r="E80">
        <v>0</v>
      </c>
      <c r="I80" s="3">
        <v>45489.8125</v>
      </c>
      <c r="J80">
        <v>4.2611000000000002E-5</v>
      </c>
      <c r="K80">
        <v>0.42611000000000004</v>
      </c>
      <c r="L80">
        <v>0</v>
      </c>
    </row>
    <row r="81" spans="2:12" x14ac:dyDescent="0.25">
      <c r="B81" s="3">
        <v>45646.822916666664</v>
      </c>
      <c r="C81">
        <v>4.6557000000000002E-5</v>
      </c>
      <c r="D81">
        <v>0.46557000000000004</v>
      </c>
      <c r="E81">
        <v>0</v>
      </c>
      <c r="I81" s="3">
        <v>45489.822916666664</v>
      </c>
      <c r="J81">
        <v>4.2611000000000002E-5</v>
      </c>
      <c r="K81">
        <v>0.42611000000000004</v>
      </c>
      <c r="L81">
        <v>0</v>
      </c>
    </row>
    <row r="82" spans="2:12" x14ac:dyDescent="0.25">
      <c r="B82" s="3">
        <v>45646.833333333336</v>
      </c>
      <c r="C82">
        <v>4.6557000000000002E-5</v>
      </c>
      <c r="D82">
        <v>0.46557000000000004</v>
      </c>
      <c r="E82">
        <f t="shared" ref="E82" si="33">SUM(D79:D82)</f>
        <v>1.8622800000000002</v>
      </c>
      <c r="I82" s="3">
        <v>45489.833333333336</v>
      </c>
      <c r="J82">
        <v>4.2611000000000002E-5</v>
      </c>
      <c r="K82">
        <v>0.42611000000000004</v>
      </c>
      <c r="L82">
        <f t="shared" ref="L82" si="34">SUM(K79:K82)</f>
        <v>1.7044400000000002</v>
      </c>
    </row>
    <row r="83" spans="2:12" x14ac:dyDescent="0.25">
      <c r="B83" s="3">
        <v>45646.84375</v>
      </c>
      <c r="C83">
        <v>3.8864000000000006E-5</v>
      </c>
      <c r="D83">
        <v>0.38864000000000004</v>
      </c>
      <c r="E83">
        <v>0</v>
      </c>
      <c r="I83" s="3">
        <v>45489.84375</v>
      </c>
      <c r="J83">
        <v>4.0537999999999997E-5</v>
      </c>
      <c r="K83">
        <v>0.40537999999999996</v>
      </c>
      <c r="L83">
        <v>0</v>
      </c>
    </row>
    <row r="84" spans="2:12" x14ac:dyDescent="0.25">
      <c r="B84" s="3">
        <v>45646.854166666664</v>
      </c>
      <c r="C84">
        <v>3.8864000000000006E-5</v>
      </c>
      <c r="D84">
        <v>0.38864000000000004</v>
      </c>
      <c r="E84">
        <v>0</v>
      </c>
      <c r="I84" s="3">
        <v>45489.854166666664</v>
      </c>
      <c r="J84">
        <v>4.0537999999999997E-5</v>
      </c>
      <c r="K84">
        <v>0.40537999999999996</v>
      </c>
      <c r="L84">
        <v>0</v>
      </c>
    </row>
    <row r="85" spans="2:12" x14ac:dyDescent="0.25">
      <c r="B85" s="3">
        <v>45646.864583333336</v>
      </c>
      <c r="C85">
        <v>3.8864000000000006E-5</v>
      </c>
      <c r="D85">
        <v>0.38864000000000004</v>
      </c>
      <c r="E85">
        <v>0</v>
      </c>
      <c r="I85" s="3">
        <v>45489.864583333336</v>
      </c>
      <c r="J85">
        <v>4.0537999999999997E-5</v>
      </c>
      <c r="K85">
        <v>0.40537999999999996</v>
      </c>
      <c r="L85">
        <v>0</v>
      </c>
    </row>
    <row r="86" spans="2:12" x14ac:dyDescent="0.25">
      <c r="B86" s="3">
        <v>45646.875</v>
      </c>
      <c r="C86">
        <v>3.8864000000000006E-5</v>
      </c>
      <c r="D86">
        <v>0.38864000000000004</v>
      </c>
      <c r="E86">
        <f t="shared" ref="E86" si="35">SUM(D83:D86)</f>
        <v>1.5545600000000002</v>
      </c>
      <c r="I86" s="3">
        <v>45489.875</v>
      </c>
      <c r="J86">
        <v>4.0537999999999997E-5</v>
      </c>
      <c r="K86">
        <v>0.40537999999999996</v>
      </c>
      <c r="L86">
        <f t="shared" ref="L86" si="36">SUM(K83:K86)</f>
        <v>1.6215199999999999</v>
      </c>
    </row>
    <row r="87" spans="2:12" x14ac:dyDescent="0.25">
      <c r="B87" s="3">
        <v>45646.885416666664</v>
      </c>
      <c r="C87">
        <v>3.3269999999999998E-5</v>
      </c>
      <c r="D87">
        <v>0.3327</v>
      </c>
      <c r="E87">
        <v>0</v>
      </c>
      <c r="I87" s="3">
        <v>45489.885416666664</v>
      </c>
      <c r="J87">
        <v>3.8664999999999997E-5</v>
      </c>
      <c r="K87">
        <v>0.38664999999999994</v>
      </c>
      <c r="L87">
        <v>0</v>
      </c>
    </row>
    <row r="88" spans="2:12" x14ac:dyDescent="0.25">
      <c r="B88" s="3">
        <v>45646.895833333336</v>
      </c>
      <c r="C88">
        <v>3.3269999999999998E-5</v>
      </c>
      <c r="D88">
        <v>0.3327</v>
      </c>
      <c r="E88">
        <v>0</v>
      </c>
      <c r="I88" s="3">
        <v>45489.895833333336</v>
      </c>
      <c r="J88">
        <v>3.8664999999999997E-5</v>
      </c>
      <c r="K88">
        <v>0.38664999999999994</v>
      </c>
      <c r="L88">
        <v>0</v>
      </c>
    </row>
    <row r="89" spans="2:12" x14ac:dyDescent="0.25">
      <c r="B89" s="3">
        <v>45646.90625</v>
      </c>
      <c r="C89">
        <v>3.3269999999999998E-5</v>
      </c>
      <c r="D89">
        <v>0.3327</v>
      </c>
      <c r="E89">
        <v>0</v>
      </c>
      <c r="I89" s="3">
        <v>45489.90625</v>
      </c>
      <c r="J89">
        <v>3.8664999999999997E-5</v>
      </c>
      <c r="K89">
        <v>0.38664999999999994</v>
      </c>
      <c r="L89">
        <v>0</v>
      </c>
    </row>
    <row r="90" spans="2:12" x14ac:dyDescent="0.25">
      <c r="B90" s="3">
        <v>45646.916666666664</v>
      </c>
      <c r="C90">
        <v>3.3269999999999998E-5</v>
      </c>
      <c r="D90">
        <v>0.3327</v>
      </c>
      <c r="E90">
        <f t="shared" ref="E90" si="37">SUM(D87:D90)</f>
        <v>1.3308</v>
      </c>
      <c r="I90" s="3">
        <v>45489.916666666664</v>
      </c>
      <c r="J90">
        <v>3.8664999999999997E-5</v>
      </c>
      <c r="K90">
        <v>0.38664999999999994</v>
      </c>
      <c r="L90">
        <f t="shared" ref="L90" si="38">SUM(K87:K90)</f>
        <v>1.5465999999999998</v>
      </c>
    </row>
    <row r="91" spans="2:12" x14ac:dyDescent="0.25">
      <c r="B91" s="3">
        <v>45646.927083333336</v>
      </c>
      <c r="C91">
        <v>2.6401E-5</v>
      </c>
      <c r="D91">
        <v>0.26401000000000002</v>
      </c>
      <c r="E91">
        <v>0</v>
      </c>
      <c r="I91" s="3">
        <v>45489.927083333336</v>
      </c>
      <c r="J91">
        <v>3.3893999999999998E-5</v>
      </c>
      <c r="K91">
        <v>0.33893999999999996</v>
      </c>
      <c r="L91">
        <v>0</v>
      </c>
    </row>
    <row r="92" spans="2:12" x14ac:dyDescent="0.25">
      <c r="B92" s="3">
        <v>45646.9375</v>
      </c>
      <c r="C92">
        <v>2.6401E-5</v>
      </c>
      <c r="D92">
        <v>0.26401000000000002</v>
      </c>
      <c r="E92">
        <v>0</v>
      </c>
      <c r="I92" s="3">
        <v>45489.9375</v>
      </c>
      <c r="J92">
        <v>3.3893999999999998E-5</v>
      </c>
      <c r="K92">
        <v>0.33893999999999996</v>
      </c>
      <c r="L92">
        <v>0</v>
      </c>
    </row>
    <row r="93" spans="2:12" x14ac:dyDescent="0.25">
      <c r="B93" s="3">
        <v>45646.947916666664</v>
      </c>
      <c r="C93">
        <v>2.6401E-5</v>
      </c>
      <c r="D93">
        <v>0.26401000000000002</v>
      </c>
      <c r="E93">
        <v>0</v>
      </c>
      <c r="I93" s="3">
        <v>45489.947916666664</v>
      </c>
      <c r="J93">
        <v>3.3893999999999998E-5</v>
      </c>
      <c r="K93">
        <v>0.33893999999999996</v>
      </c>
      <c r="L93">
        <v>0</v>
      </c>
    </row>
    <row r="94" spans="2:12" x14ac:dyDescent="0.25">
      <c r="B94" s="3">
        <v>45646.958333333336</v>
      </c>
      <c r="C94">
        <v>2.6401E-5</v>
      </c>
      <c r="D94">
        <v>0.26401000000000002</v>
      </c>
      <c r="E94">
        <f t="shared" ref="E94" si="39">SUM(D91:D94)</f>
        <v>1.0560400000000001</v>
      </c>
      <c r="I94" s="3">
        <v>45489.958333333336</v>
      </c>
      <c r="J94">
        <v>3.3893999999999998E-5</v>
      </c>
      <c r="K94">
        <v>0.33893999999999996</v>
      </c>
      <c r="L94">
        <f t="shared" ref="L94" si="40">SUM(K91:K94)</f>
        <v>1.3557599999999999</v>
      </c>
    </row>
    <row r="95" spans="2:12" x14ac:dyDescent="0.25">
      <c r="B95" s="3">
        <v>45646.96875</v>
      </c>
      <c r="C95">
        <v>1.8707999999999998E-5</v>
      </c>
      <c r="D95">
        <v>0.18707999999999997</v>
      </c>
      <c r="E95">
        <v>0</v>
      </c>
      <c r="I95" s="3">
        <v>45489.96875</v>
      </c>
      <c r="J95">
        <v>2.4102999999999999E-5</v>
      </c>
      <c r="K95">
        <v>0.24102999999999999</v>
      </c>
      <c r="L95">
        <v>0</v>
      </c>
    </row>
    <row r="96" spans="2:12" x14ac:dyDescent="0.25">
      <c r="B96" s="3">
        <v>45646.979166666664</v>
      </c>
      <c r="C96">
        <v>1.8707999999999998E-5</v>
      </c>
      <c r="D96">
        <v>0.18707999999999997</v>
      </c>
      <c r="E96">
        <v>0</v>
      </c>
      <c r="I96" s="3">
        <v>45489.979166666664</v>
      </c>
      <c r="J96">
        <v>2.4102999999999999E-5</v>
      </c>
      <c r="K96">
        <v>0.24102999999999999</v>
      </c>
      <c r="L96">
        <v>0</v>
      </c>
    </row>
    <row r="97" spans="2:12" x14ac:dyDescent="0.25">
      <c r="B97" s="3">
        <v>45646.989583333336</v>
      </c>
      <c r="C97">
        <v>1.8707999999999998E-5</v>
      </c>
      <c r="D97">
        <v>0.18707999999999997</v>
      </c>
      <c r="E97">
        <f>SUM(D95:D97)</f>
        <v>0.56123999999999996</v>
      </c>
      <c r="I97" s="3">
        <v>45489.989583333336</v>
      </c>
      <c r="J97">
        <v>2.4102999999999999E-5</v>
      </c>
      <c r="K97">
        <v>0.24102999999999999</v>
      </c>
      <c r="L97">
        <f>SUM(K95:K97)</f>
        <v>0.72309000000000001</v>
      </c>
    </row>
    <row r="98" spans="2:12" x14ac:dyDescent="0.25">
      <c r="D98" s="2">
        <f>SUM(D3:D97)</f>
        <v>25.348560000000003</v>
      </c>
      <c r="E98" s="2"/>
      <c r="K98" s="2">
        <f>SUM(K3:K97)</f>
        <v>27.873329999999974</v>
      </c>
      <c r="L98" s="2"/>
    </row>
    <row r="99" spans="2:12" x14ac:dyDescent="0.25">
      <c r="D99" s="2"/>
    </row>
  </sheetData>
  <autoFilter ref="B2:L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8"/>
  <sheetViews>
    <sheetView topLeftCell="A10" workbookViewId="0">
      <selection activeCell="F24" sqref="F24"/>
    </sheetView>
  </sheetViews>
  <sheetFormatPr defaultRowHeight="15" x14ac:dyDescent="0.25"/>
  <cols>
    <col min="2" max="2" width="14.5703125" customWidth="1"/>
    <col min="3" max="3" width="14.28515625" customWidth="1"/>
    <col min="4" max="4" width="14.7109375" customWidth="1"/>
    <col min="7" max="7" width="14.7109375" customWidth="1"/>
    <col min="8" max="8" width="11.7109375" customWidth="1"/>
    <col min="9" max="9" width="16.28515625" customWidth="1"/>
  </cols>
  <sheetData>
    <row r="1" spans="1:4" x14ac:dyDescent="0.25">
      <c r="A1" t="s">
        <v>25</v>
      </c>
      <c r="B1" s="8" t="s">
        <v>26</v>
      </c>
    </row>
    <row r="2" spans="1:4" x14ac:dyDescent="0.25">
      <c r="A2" t="s">
        <v>8</v>
      </c>
      <c r="C2" t="s">
        <v>27</v>
      </c>
    </row>
    <row r="3" spans="1:4" x14ac:dyDescent="0.25">
      <c r="B3" t="s">
        <v>6</v>
      </c>
      <c r="C3" t="s">
        <v>9</v>
      </c>
    </row>
    <row r="4" spans="1:4" x14ac:dyDescent="0.25">
      <c r="A4" s="9" t="s">
        <v>18</v>
      </c>
      <c r="B4" s="9">
        <v>63</v>
      </c>
      <c r="C4" s="11">
        <f>B4/31</f>
        <v>2.032258064516129</v>
      </c>
      <c r="D4" s="5">
        <f>B4/$B$11</f>
        <v>0.42654028436018959</v>
      </c>
    </row>
    <row r="5" spans="1:4" x14ac:dyDescent="0.25">
      <c r="A5" t="s">
        <v>10</v>
      </c>
      <c r="B5">
        <v>76.2</v>
      </c>
      <c r="C5" s="10">
        <f>B5/28</f>
        <v>2.7214285714285715</v>
      </c>
      <c r="D5" s="5">
        <f t="shared" ref="D5:D15" si="0">B5/$B$11</f>
        <v>0.51591062965470558</v>
      </c>
    </row>
    <row r="6" spans="1:4" x14ac:dyDescent="0.25">
      <c r="A6" t="s">
        <v>11</v>
      </c>
      <c r="B6">
        <v>107</v>
      </c>
      <c r="C6" s="10">
        <f>B6/31</f>
        <v>3.4516129032258065</v>
      </c>
      <c r="D6" s="5">
        <f t="shared" si="0"/>
        <v>0.7244414353419093</v>
      </c>
    </row>
    <row r="7" spans="1:4" x14ac:dyDescent="0.25">
      <c r="A7" t="s">
        <v>12</v>
      </c>
      <c r="B7">
        <v>121</v>
      </c>
      <c r="C7" s="10">
        <f>B7/30</f>
        <v>4.0333333333333332</v>
      </c>
      <c r="D7" s="5">
        <f t="shared" si="0"/>
        <v>0.8192281651997293</v>
      </c>
    </row>
    <row r="8" spans="1:4" x14ac:dyDescent="0.25">
      <c r="A8" t="s">
        <v>13</v>
      </c>
      <c r="B8">
        <v>124.9</v>
      </c>
      <c r="C8" s="10">
        <f>B8/31</f>
        <v>4.0290322580645164</v>
      </c>
      <c r="D8" s="5">
        <f t="shared" si="0"/>
        <v>0.84563303994583627</v>
      </c>
    </row>
    <row r="9" spans="1:4" x14ac:dyDescent="0.25">
      <c r="A9" t="s">
        <v>14</v>
      </c>
      <c r="B9">
        <v>130.5</v>
      </c>
      <c r="C9" s="10">
        <f>B9/30</f>
        <v>4.3499999999999996</v>
      </c>
      <c r="D9" s="5">
        <f t="shared" si="0"/>
        <v>0.88354773188896418</v>
      </c>
    </row>
    <row r="10" spans="1:4" x14ac:dyDescent="0.25">
      <c r="A10" s="9" t="s">
        <v>7</v>
      </c>
      <c r="B10" s="9">
        <v>145.4</v>
      </c>
      <c r="C10" s="11">
        <f>B10/31</f>
        <v>4.6903225806451614</v>
      </c>
      <c r="D10" s="5">
        <f t="shared" si="0"/>
        <v>0.98442789438050116</v>
      </c>
    </row>
    <row r="11" spans="1:4" x14ac:dyDescent="0.25">
      <c r="A11" s="14" t="s">
        <v>2</v>
      </c>
      <c r="B11" s="15">
        <v>147.69999999999999</v>
      </c>
      <c r="C11" s="16">
        <f>B11/31</f>
        <v>4.7645161290322573</v>
      </c>
      <c r="D11" s="5">
        <f t="shared" si="0"/>
        <v>1</v>
      </c>
    </row>
    <row r="12" spans="1:4" x14ac:dyDescent="0.25">
      <c r="A12" t="s">
        <v>15</v>
      </c>
      <c r="B12">
        <v>119.7</v>
      </c>
      <c r="C12" s="10">
        <f>B12/30</f>
        <v>3.99</v>
      </c>
      <c r="D12" s="5">
        <f t="shared" si="0"/>
        <v>0.81042654028436023</v>
      </c>
    </row>
    <row r="13" spans="1:4" x14ac:dyDescent="0.25">
      <c r="A13" t="s">
        <v>16</v>
      </c>
      <c r="B13">
        <v>102.9</v>
      </c>
      <c r="C13" s="10">
        <f>B13/31</f>
        <v>3.3193548387096774</v>
      </c>
      <c r="D13" s="5">
        <f t="shared" si="0"/>
        <v>0.69668246445497639</v>
      </c>
    </row>
    <row r="14" spans="1:4" x14ac:dyDescent="0.25">
      <c r="A14" t="s">
        <v>17</v>
      </c>
      <c r="B14">
        <v>74.7</v>
      </c>
      <c r="C14" s="10">
        <f>B14/30</f>
        <v>2.4900000000000002</v>
      </c>
      <c r="D14" s="5">
        <f t="shared" si="0"/>
        <v>0.50575490859851058</v>
      </c>
    </row>
    <row r="15" spans="1:4" x14ac:dyDescent="0.25">
      <c r="A15" t="s">
        <v>18</v>
      </c>
      <c r="B15">
        <v>56.6</v>
      </c>
      <c r="C15" s="10">
        <f>B15/31</f>
        <v>1.8258064516129033</v>
      </c>
      <c r="D15" s="5">
        <f t="shared" si="0"/>
        <v>0.38320920785375767</v>
      </c>
    </row>
    <row r="16" spans="1:4" x14ac:dyDescent="0.25">
      <c r="B16" s="2">
        <f>SUM(B4:B15)</f>
        <v>1269.6000000000001</v>
      </c>
    </row>
    <row r="18" spans="1:9" ht="30" x14ac:dyDescent="0.25">
      <c r="A18" s="7" t="s">
        <v>18</v>
      </c>
      <c r="B18" s="7" t="s">
        <v>24</v>
      </c>
      <c r="C18" s="7" t="s">
        <v>23</v>
      </c>
      <c r="D18" s="7" t="s">
        <v>30</v>
      </c>
      <c r="E18" s="7"/>
      <c r="F18" s="7" t="s">
        <v>7</v>
      </c>
      <c r="G18" s="7" t="s">
        <v>24</v>
      </c>
      <c r="H18" s="7" t="s">
        <v>46</v>
      </c>
      <c r="I18" s="7" t="s">
        <v>30</v>
      </c>
    </row>
    <row r="19" spans="1:9" x14ac:dyDescent="0.25">
      <c r="A19" s="7"/>
      <c r="B19" s="7" t="s">
        <v>46</v>
      </c>
      <c r="C19" s="7"/>
      <c r="D19" s="7" t="s">
        <v>19</v>
      </c>
      <c r="E19" s="7"/>
      <c r="F19" s="7"/>
      <c r="G19" s="7"/>
      <c r="H19" s="7"/>
      <c r="I19" s="7"/>
    </row>
    <row r="20" spans="1:9" x14ac:dyDescent="0.25">
      <c r="A20">
        <v>4</v>
      </c>
      <c r="G20">
        <v>0</v>
      </c>
      <c r="H20" s="6">
        <f t="shared" ref="H20:H36" si="1">G20/$G$28</f>
        <v>0</v>
      </c>
      <c r="I20">
        <f t="shared" ref="I20:I36" si="2">$H$38*H20</f>
        <v>0</v>
      </c>
    </row>
    <row r="21" spans="1:9" x14ac:dyDescent="0.25">
      <c r="A21">
        <v>5</v>
      </c>
      <c r="G21">
        <v>80.709999999999994</v>
      </c>
      <c r="H21" s="6">
        <f t="shared" si="1"/>
        <v>8.6492916389823607E-2</v>
      </c>
      <c r="I21">
        <f t="shared" si="2"/>
        <v>4.7911879260234908E-2</v>
      </c>
    </row>
    <row r="22" spans="1:9" x14ac:dyDescent="0.25">
      <c r="A22">
        <v>6</v>
      </c>
      <c r="G22">
        <v>239.72</v>
      </c>
      <c r="H22" s="6">
        <f t="shared" si="1"/>
        <v>0.256896071329061</v>
      </c>
      <c r="I22">
        <f t="shared" si="2"/>
        <v>0.14230498942217212</v>
      </c>
    </row>
    <row r="23" spans="1:9" x14ac:dyDescent="0.25">
      <c r="A23">
        <v>7</v>
      </c>
      <c r="B23">
        <v>0</v>
      </c>
      <c r="C23" s="6">
        <f t="shared" ref="C23:C33" si="3">B23/$B$28</f>
        <v>0</v>
      </c>
      <c r="D23">
        <f t="shared" ref="D23:D33" si="4">$C$38*C23</f>
        <v>0</v>
      </c>
      <c r="G23">
        <v>425.72</v>
      </c>
      <c r="H23" s="6">
        <f t="shared" si="1"/>
        <v>0.45622307477977586</v>
      </c>
      <c r="I23">
        <f t="shared" si="2"/>
        <v>0.25272017393962593</v>
      </c>
    </row>
    <row r="24" spans="1:9" x14ac:dyDescent="0.25">
      <c r="A24">
        <v>8</v>
      </c>
      <c r="B24">
        <v>137.71</v>
      </c>
      <c r="C24" s="6">
        <f>B24/$B$28</f>
        <v>0.28320240200715668</v>
      </c>
      <c r="D24">
        <f t="shared" si="4"/>
        <v>0.10038389123953204</v>
      </c>
      <c r="G24">
        <v>605.25</v>
      </c>
      <c r="H24" s="6">
        <f t="shared" si="1"/>
        <v>0.64861649913196306</v>
      </c>
      <c r="I24">
        <f t="shared" si="2"/>
        <v>0.35929457219994027</v>
      </c>
    </row>
    <row r="25" spans="1:9" x14ac:dyDescent="0.25">
      <c r="A25">
        <v>9</v>
      </c>
      <c r="B25">
        <v>285.11</v>
      </c>
      <c r="C25" s="6">
        <f t="shared" si="3"/>
        <v>0.58633241475753717</v>
      </c>
      <c r="D25">
        <f t="shared" si="4"/>
        <v>0.20783132111903987</v>
      </c>
      <c r="G25">
        <v>756.81</v>
      </c>
      <c r="H25" s="6">
        <f t="shared" si="1"/>
        <v>0.81103585742760997</v>
      </c>
      <c r="I25">
        <f t="shared" si="2"/>
        <v>0.44926513868093643</v>
      </c>
    </row>
    <row r="26" spans="1:9" x14ac:dyDescent="0.25">
      <c r="A26">
        <v>10</v>
      </c>
      <c r="B26">
        <v>406.22</v>
      </c>
      <c r="C26" s="6">
        <f t="shared" si="3"/>
        <v>0.83539670135318556</v>
      </c>
      <c r="D26">
        <f t="shared" si="4"/>
        <v>0.29611461984839665</v>
      </c>
      <c r="G26">
        <v>866.68</v>
      </c>
      <c r="H26" s="6">
        <f t="shared" si="1"/>
        <v>0.92877810403583594</v>
      </c>
      <c r="I26">
        <f t="shared" si="2"/>
        <v>0.51448726944939149</v>
      </c>
    </row>
    <row r="27" spans="1:9" x14ac:dyDescent="0.25">
      <c r="A27">
        <v>11</v>
      </c>
      <c r="B27">
        <v>476.25</v>
      </c>
      <c r="C27" s="6">
        <f t="shared" si="3"/>
        <v>0.97941430510426519</v>
      </c>
      <c r="D27">
        <f t="shared" si="4"/>
        <v>0.34716308331150336</v>
      </c>
      <c r="G27">
        <v>926.74</v>
      </c>
      <c r="H27" s="6">
        <f t="shared" si="1"/>
        <v>0.99314143644040553</v>
      </c>
      <c r="I27">
        <f t="shared" si="2"/>
        <v>0.55014068870809196</v>
      </c>
    </row>
    <row r="28" spans="1:9" x14ac:dyDescent="0.25">
      <c r="A28">
        <v>12</v>
      </c>
      <c r="B28" s="2">
        <v>486.26</v>
      </c>
      <c r="C28" s="6">
        <f t="shared" si="3"/>
        <v>1</v>
      </c>
      <c r="D28">
        <f t="shared" si="4"/>
        <v>0.35445988638541026</v>
      </c>
      <c r="G28" s="2">
        <v>933.14</v>
      </c>
      <c r="H28" s="6">
        <f t="shared" si="1"/>
        <v>1</v>
      </c>
      <c r="I28">
        <f t="shared" si="2"/>
        <v>0.55393992086353117</v>
      </c>
    </row>
    <row r="29" spans="1:9" x14ac:dyDescent="0.25">
      <c r="A29">
        <v>13</v>
      </c>
      <c r="B29">
        <v>438.14</v>
      </c>
      <c r="C29" s="6">
        <f t="shared" si="3"/>
        <v>0.90104059556615801</v>
      </c>
      <c r="D29">
        <f t="shared" si="4"/>
        <v>0.31938274713302278</v>
      </c>
      <c r="G29">
        <v>885.49</v>
      </c>
      <c r="H29" s="6">
        <f t="shared" si="1"/>
        <v>0.94893585099770672</v>
      </c>
      <c r="I29">
        <f t="shared" si="2"/>
        <v>0.52565345020623722</v>
      </c>
    </row>
    <row r="30" spans="1:9" x14ac:dyDescent="0.25">
      <c r="A30">
        <v>14</v>
      </c>
      <c r="B30">
        <v>334.15</v>
      </c>
      <c r="C30" s="6">
        <f t="shared" si="3"/>
        <v>0.68718381112984817</v>
      </c>
      <c r="D30">
        <f t="shared" si="4"/>
        <v>0.2435790956189792</v>
      </c>
      <c r="G30">
        <v>786.78</v>
      </c>
      <c r="H30" s="6">
        <f t="shared" si="1"/>
        <v>0.84315322459652353</v>
      </c>
      <c r="I30">
        <f t="shared" si="2"/>
        <v>0.46705623050882938</v>
      </c>
    </row>
    <row r="31" spans="1:9" x14ac:dyDescent="0.25">
      <c r="A31">
        <v>15</v>
      </c>
      <c r="B31">
        <v>189.14</v>
      </c>
      <c r="C31" s="6">
        <f t="shared" si="3"/>
        <v>0.38896886439353429</v>
      </c>
      <c r="D31">
        <f t="shared" si="4"/>
        <v>0.13787385948039421</v>
      </c>
      <c r="G31">
        <v>644.03</v>
      </c>
      <c r="H31" s="6">
        <f t="shared" si="1"/>
        <v>0.69017510770088086</v>
      </c>
      <c r="I31">
        <f t="shared" si="2"/>
        <v>0.38231554454180505</v>
      </c>
    </row>
    <row r="32" spans="1:9" x14ac:dyDescent="0.25">
      <c r="A32">
        <v>16</v>
      </c>
      <c r="B32">
        <v>34.94</v>
      </c>
      <c r="C32" s="6">
        <f t="shared" si="3"/>
        <v>7.1854563402295069E-2</v>
      </c>
      <c r="D32">
        <f t="shared" si="4"/>
        <v>2.5469560379850768E-2</v>
      </c>
      <c r="G32">
        <v>469.48</v>
      </c>
      <c r="H32" s="6">
        <f t="shared" si="1"/>
        <v>0.50311850311850315</v>
      </c>
      <c r="I32">
        <f t="shared" si="2"/>
        <v>0.27869742380244189</v>
      </c>
    </row>
    <row r="33" spans="1:9" x14ac:dyDescent="0.25">
      <c r="A33">
        <v>17</v>
      </c>
      <c r="B33">
        <v>0</v>
      </c>
      <c r="C33" s="6">
        <f t="shared" si="3"/>
        <v>0</v>
      </c>
      <c r="D33">
        <f t="shared" si="4"/>
        <v>0</v>
      </c>
      <c r="G33">
        <v>282.54000000000002</v>
      </c>
      <c r="H33" s="6">
        <f t="shared" si="1"/>
        <v>0.3027841481449729</v>
      </c>
      <c r="I33">
        <f t="shared" si="2"/>
        <v>0.16772422706215798</v>
      </c>
    </row>
    <row r="34" spans="1:9" x14ac:dyDescent="0.25">
      <c r="A34">
        <v>18</v>
      </c>
      <c r="C34" s="6"/>
      <c r="G34">
        <v>113.2</v>
      </c>
      <c r="H34" s="6">
        <f t="shared" si="1"/>
        <v>0.1213108429603275</v>
      </c>
      <c r="I34">
        <f t="shared" si="2"/>
        <v>6.7198918749332079E-2</v>
      </c>
    </row>
    <row r="35" spans="1:9" x14ac:dyDescent="0.25">
      <c r="A35">
        <v>19</v>
      </c>
      <c r="C35" s="6"/>
      <c r="G35">
        <v>9.7799999999999994</v>
      </c>
      <c r="H35" s="6">
        <f t="shared" si="1"/>
        <v>1.0480742439505326E-2</v>
      </c>
      <c r="I35">
        <f t="shared" si="2"/>
        <v>5.8057016375306324E-3</v>
      </c>
    </row>
    <row r="36" spans="1:9" x14ac:dyDescent="0.25">
      <c r="A36">
        <v>20</v>
      </c>
      <c r="C36" s="6"/>
      <c r="G36">
        <v>0</v>
      </c>
      <c r="H36" s="6">
        <f t="shared" si="1"/>
        <v>0</v>
      </c>
      <c r="I36">
        <f t="shared" si="2"/>
        <v>0</v>
      </c>
    </row>
    <row r="37" spans="1:9" x14ac:dyDescent="0.25">
      <c r="B37" t="s">
        <v>28</v>
      </c>
      <c r="C37" s="6">
        <f>SUM(C23:C33)</f>
        <v>5.7333936577139797</v>
      </c>
      <c r="G37" t="s">
        <v>28</v>
      </c>
      <c r="H37" s="6">
        <f>SUM(H20:H36)</f>
        <v>8.6011423794928934</v>
      </c>
    </row>
    <row r="38" spans="1:9" ht="60" x14ac:dyDescent="0.25">
      <c r="B38" s="7" t="s">
        <v>29</v>
      </c>
      <c r="C38" s="12">
        <f>C4/C37</f>
        <v>0.35445988638541026</v>
      </c>
      <c r="G38" s="7" t="s">
        <v>29</v>
      </c>
      <c r="H38" s="12">
        <f>C11/H37</f>
        <v>0.55393992086353117</v>
      </c>
    </row>
  </sheetData>
  <hyperlinks>
    <hyperlink ref="B1" r:id="rId1"/>
  </hyperlinks>
  <pageMargins left="0.7" right="0.7" top="0.75" bottom="0.75" header="0.3" footer="0.3"/>
  <pageSetup orientation="portrait" horizontalDpi="0" verticalDpi="0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tabSelected="1" workbookViewId="0">
      <selection activeCell="W16" sqref="W16"/>
    </sheetView>
  </sheetViews>
  <sheetFormatPr defaultRowHeight="15" x14ac:dyDescent="0.25"/>
  <cols>
    <col min="2" max="2" width="11.85546875" customWidth="1"/>
    <col min="3" max="4" width="12" bestFit="1" customWidth="1"/>
    <col min="9" max="9" width="12.85546875" bestFit="1" customWidth="1"/>
    <col min="10" max="11" width="12" bestFit="1" customWidth="1"/>
  </cols>
  <sheetData>
    <row r="1" spans="1:13" x14ac:dyDescent="0.25">
      <c r="A1" t="s">
        <v>0</v>
      </c>
      <c r="C1">
        <v>5</v>
      </c>
    </row>
    <row r="2" spans="1:13" ht="45" x14ac:dyDescent="0.25">
      <c r="B2" s="7" t="s">
        <v>32</v>
      </c>
      <c r="C2" s="7" t="s">
        <v>33</v>
      </c>
      <c r="D2" s="7" t="s">
        <v>34</v>
      </c>
      <c r="E2" s="7" t="s">
        <v>6</v>
      </c>
      <c r="F2" s="7"/>
      <c r="G2" s="7"/>
      <c r="H2" s="7"/>
      <c r="I2" s="7" t="s">
        <v>32</v>
      </c>
      <c r="J2" s="7" t="s">
        <v>33</v>
      </c>
      <c r="K2" s="7" t="s">
        <v>34</v>
      </c>
      <c r="L2" s="7" t="s">
        <v>6</v>
      </c>
      <c r="M2" s="7"/>
    </row>
    <row r="3" spans="1:13" x14ac:dyDescent="0.25">
      <c r="A3" t="s">
        <v>18</v>
      </c>
      <c r="B3" t="s">
        <v>3</v>
      </c>
      <c r="C3" t="s">
        <v>44</v>
      </c>
      <c r="D3" t="s">
        <v>45</v>
      </c>
      <c r="E3" t="s">
        <v>20</v>
      </c>
      <c r="H3" t="s">
        <v>7</v>
      </c>
      <c r="I3" t="s">
        <v>3</v>
      </c>
      <c r="J3" t="s">
        <v>44</v>
      </c>
      <c r="K3" t="s">
        <v>45</v>
      </c>
      <c r="L3" t="s">
        <v>20</v>
      </c>
    </row>
    <row r="4" spans="1:13" x14ac:dyDescent="0.25">
      <c r="A4">
        <v>1</v>
      </c>
      <c r="B4">
        <v>0.49856</v>
      </c>
      <c r="C4">
        <v>0</v>
      </c>
      <c r="D4">
        <f>$C$1*C4</f>
        <v>0</v>
      </c>
      <c r="E4">
        <f>D4-B4</f>
        <v>-0.49856</v>
      </c>
      <c r="H4">
        <v>1</v>
      </c>
      <c r="I4">
        <v>0.62343999999999999</v>
      </c>
      <c r="J4">
        <v>0</v>
      </c>
      <c r="K4">
        <f>$C$1*J4</f>
        <v>0</v>
      </c>
      <c r="L4">
        <f>K4-I4</f>
        <v>-0.62343999999999999</v>
      </c>
    </row>
    <row r="5" spans="1:13" x14ac:dyDescent="0.25">
      <c r="A5">
        <v>2</v>
      </c>
      <c r="B5">
        <v>0.40764000000000006</v>
      </c>
      <c r="C5">
        <v>0</v>
      </c>
      <c r="D5">
        <f t="shared" ref="D5:D27" si="0">$C$1*C5</f>
        <v>0</v>
      </c>
      <c r="E5">
        <f t="shared" ref="E5:E27" si="1">D5-B5</f>
        <v>-0.40764000000000006</v>
      </c>
      <c r="H5">
        <v>2</v>
      </c>
      <c r="I5">
        <v>0.52351999999999999</v>
      </c>
      <c r="J5">
        <v>0</v>
      </c>
      <c r="K5">
        <f t="shared" ref="K5:K27" si="2">$C$1*J5</f>
        <v>0</v>
      </c>
      <c r="L5">
        <f t="shared" ref="L5:L27" si="3">K5-I5</f>
        <v>-0.52351999999999999</v>
      </c>
    </row>
    <row r="6" spans="1:13" x14ac:dyDescent="0.25">
      <c r="A6">
        <v>3</v>
      </c>
      <c r="B6">
        <v>0.39064000000000004</v>
      </c>
      <c r="C6">
        <v>0</v>
      </c>
      <c r="D6">
        <f t="shared" si="0"/>
        <v>0</v>
      </c>
      <c r="E6">
        <f t="shared" si="1"/>
        <v>-0.39064000000000004</v>
      </c>
      <c r="H6">
        <v>3</v>
      </c>
      <c r="I6">
        <v>0.48255999999999999</v>
      </c>
      <c r="J6">
        <v>0</v>
      </c>
      <c r="K6">
        <f t="shared" si="2"/>
        <v>0</v>
      </c>
      <c r="L6">
        <f t="shared" si="3"/>
        <v>-0.48255999999999999</v>
      </c>
    </row>
    <row r="7" spans="1:13" x14ac:dyDescent="0.25">
      <c r="A7">
        <v>4</v>
      </c>
      <c r="B7">
        <v>0.38263999999999998</v>
      </c>
      <c r="C7">
        <v>0</v>
      </c>
      <c r="D7">
        <f t="shared" si="0"/>
        <v>0</v>
      </c>
      <c r="E7">
        <f t="shared" si="1"/>
        <v>-0.38263999999999998</v>
      </c>
      <c r="H7">
        <v>4</v>
      </c>
      <c r="I7">
        <v>0.46559999999999996</v>
      </c>
      <c r="J7">
        <v>0</v>
      </c>
      <c r="K7">
        <f t="shared" si="2"/>
        <v>0</v>
      </c>
      <c r="L7">
        <f t="shared" si="3"/>
        <v>-0.46559999999999996</v>
      </c>
    </row>
    <row r="8" spans="1:13" x14ac:dyDescent="0.25">
      <c r="A8">
        <v>5</v>
      </c>
      <c r="B8">
        <v>0.39964</v>
      </c>
      <c r="C8">
        <v>0</v>
      </c>
      <c r="D8">
        <f t="shared" si="0"/>
        <v>0</v>
      </c>
      <c r="E8">
        <f t="shared" si="1"/>
        <v>-0.39964</v>
      </c>
      <c r="H8">
        <v>5</v>
      </c>
      <c r="I8" s="1">
        <v>0.50751999999999997</v>
      </c>
      <c r="J8">
        <v>4.7911879260234908E-2</v>
      </c>
      <c r="K8">
        <f t="shared" si="2"/>
        <v>0.23955939630117454</v>
      </c>
      <c r="L8">
        <f>K8-I8</f>
        <v>-0.26796060369882546</v>
      </c>
    </row>
    <row r="9" spans="1:13" x14ac:dyDescent="0.25">
      <c r="A9">
        <v>6</v>
      </c>
      <c r="B9">
        <v>0.55747999999999998</v>
      </c>
      <c r="C9">
        <v>0</v>
      </c>
      <c r="D9">
        <f t="shared" si="0"/>
        <v>0</v>
      </c>
      <c r="E9">
        <f t="shared" si="1"/>
        <v>-0.55747999999999998</v>
      </c>
      <c r="H9">
        <v>6</v>
      </c>
      <c r="I9" s="1">
        <v>0.68140000000000012</v>
      </c>
      <c r="J9">
        <v>0.14230498942217212</v>
      </c>
      <c r="K9">
        <f t="shared" si="2"/>
        <v>0.71152494711086067</v>
      </c>
      <c r="L9">
        <f t="shared" si="3"/>
        <v>3.0124947110860556E-2</v>
      </c>
    </row>
    <row r="10" spans="1:13" x14ac:dyDescent="0.25">
      <c r="A10">
        <v>7</v>
      </c>
      <c r="B10">
        <v>1.1139599999999998</v>
      </c>
      <c r="C10">
        <v>0</v>
      </c>
      <c r="D10">
        <f t="shared" si="0"/>
        <v>0</v>
      </c>
      <c r="E10">
        <f t="shared" si="1"/>
        <v>-1.1139599999999998</v>
      </c>
      <c r="H10">
        <v>7</v>
      </c>
      <c r="I10" s="1">
        <v>1.1559600000000001</v>
      </c>
      <c r="J10">
        <v>0.25272017393962593</v>
      </c>
      <c r="K10">
        <f t="shared" si="2"/>
        <v>1.2636008696981296</v>
      </c>
      <c r="L10">
        <f t="shared" si="3"/>
        <v>0.10764086969812947</v>
      </c>
    </row>
    <row r="11" spans="1:13" x14ac:dyDescent="0.25">
      <c r="A11">
        <v>8</v>
      </c>
      <c r="B11">
        <v>1.34676</v>
      </c>
      <c r="C11">
        <v>0.10038389123953204</v>
      </c>
      <c r="D11">
        <f t="shared" si="0"/>
        <v>0.50191945619766021</v>
      </c>
      <c r="E11">
        <f t="shared" si="1"/>
        <v>-0.84484054380233975</v>
      </c>
      <c r="H11">
        <v>8</v>
      </c>
      <c r="I11" s="1">
        <v>1.34676</v>
      </c>
      <c r="J11">
        <v>0.35929457219994027</v>
      </c>
      <c r="K11">
        <f t="shared" si="2"/>
        <v>1.7964728609997014</v>
      </c>
      <c r="L11">
        <f t="shared" si="3"/>
        <v>0.44971286099970142</v>
      </c>
    </row>
    <row r="12" spans="1:13" x14ac:dyDescent="0.25">
      <c r="A12">
        <v>9</v>
      </c>
      <c r="B12">
        <v>1.3058000000000001</v>
      </c>
      <c r="C12">
        <v>0.20783132111903987</v>
      </c>
      <c r="D12">
        <f t="shared" si="0"/>
        <v>1.0391566055951993</v>
      </c>
      <c r="E12">
        <f t="shared" si="1"/>
        <v>-0.26664339440480078</v>
      </c>
      <c r="H12">
        <v>9</v>
      </c>
      <c r="I12" s="1">
        <v>1.4466799999999997</v>
      </c>
      <c r="J12">
        <v>0.44926513868093643</v>
      </c>
      <c r="K12">
        <f t="shared" si="2"/>
        <v>2.2463256934046822</v>
      </c>
      <c r="L12">
        <f t="shared" si="3"/>
        <v>0.7996456934046825</v>
      </c>
    </row>
    <row r="13" spans="1:13" x14ac:dyDescent="0.25">
      <c r="A13">
        <v>10</v>
      </c>
      <c r="B13">
        <v>1.18892</v>
      </c>
      <c r="C13">
        <v>0.29611461984839665</v>
      </c>
      <c r="D13">
        <f t="shared" si="0"/>
        <v>1.4805730992419832</v>
      </c>
      <c r="E13">
        <f t="shared" si="1"/>
        <v>0.29165309924198324</v>
      </c>
      <c r="H13">
        <v>10</v>
      </c>
      <c r="I13" s="1">
        <v>1.4216800000000001</v>
      </c>
      <c r="J13">
        <v>0.51448726944939149</v>
      </c>
      <c r="K13">
        <f t="shared" si="2"/>
        <v>2.5724363472469576</v>
      </c>
      <c r="L13">
        <f t="shared" si="3"/>
        <v>1.1507563472469575</v>
      </c>
    </row>
    <row r="14" spans="1:13" x14ac:dyDescent="0.25">
      <c r="A14">
        <v>11</v>
      </c>
      <c r="B14">
        <v>1.1559600000000001</v>
      </c>
      <c r="C14">
        <v>0.34716308331150336</v>
      </c>
      <c r="D14">
        <f t="shared" si="0"/>
        <v>1.7358154165575168</v>
      </c>
      <c r="E14">
        <f t="shared" si="1"/>
        <v>0.57985541655751671</v>
      </c>
      <c r="H14">
        <v>11</v>
      </c>
      <c r="I14" s="1">
        <v>1.3807199999999999</v>
      </c>
      <c r="J14">
        <v>0.55014068870809196</v>
      </c>
      <c r="K14">
        <f t="shared" si="2"/>
        <v>2.75070344354046</v>
      </c>
      <c r="L14">
        <f t="shared" si="3"/>
        <v>1.3699834435404601</v>
      </c>
    </row>
    <row r="15" spans="1:13" x14ac:dyDescent="0.25">
      <c r="A15">
        <v>12</v>
      </c>
      <c r="B15">
        <v>1.2138800000000001</v>
      </c>
      <c r="C15">
        <v>0.35445988638541026</v>
      </c>
      <c r="D15">
        <f t="shared" si="0"/>
        <v>1.7722994319270513</v>
      </c>
      <c r="E15">
        <f t="shared" si="1"/>
        <v>0.55841943192705124</v>
      </c>
      <c r="H15">
        <v>12</v>
      </c>
      <c r="I15" s="1">
        <v>1.4636799999999999</v>
      </c>
      <c r="J15">
        <v>0.55393992086353117</v>
      </c>
      <c r="K15">
        <f t="shared" si="2"/>
        <v>2.7696996043176556</v>
      </c>
      <c r="L15">
        <f t="shared" si="3"/>
        <v>1.3060196043176557</v>
      </c>
    </row>
    <row r="16" spans="1:13" x14ac:dyDescent="0.25">
      <c r="A16">
        <v>13</v>
      </c>
      <c r="B16">
        <v>1.34676</v>
      </c>
      <c r="C16">
        <v>0.31938274713302278</v>
      </c>
      <c r="D16">
        <f t="shared" si="0"/>
        <v>1.596913735665114</v>
      </c>
      <c r="E16">
        <f t="shared" si="1"/>
        <v>0.25015373566511401</v>
      </c>
      <c r="H16">
        <v>13</v>
      </c>
      <c r="I16" s="1">
        <v>1.6215199999999999</v>
      </c>
      <c r="J16">
        <v>0.52565345020623722</v>
      </c>
      <c r="K16">
        <f t="shared" si="2"/>
        <v>2.6282672510311862</v>
      </c>
      <c r="L16">
        <f t="shared" si="3"/>
        <v>1.0067472510311863</v>
      </c>
    </row>
    <row r="17" spans="1:12" x14ac:dyDescent="0.25">
      <c r="A17">
        <v>14</v>
      </c>
      <c r="B17">
        <v>1.23888</v>
      </c>
      <c r="C17">
        <v>0.2435790956189792</v>
      </c>
      <c r="D17">
        <f t="shared" si="0"/>
        <v>1.2178954780948961</v>
      </c>
      <c r="E17">
        <f t="shared" si="1"/>
        <v>-2.0984521905103914E-2</v>
      </c>
      <c r="H17">
        <v>14</v>
      </c>
      <c r="I17" s="1">
        <v>1.43868</v>
      </c>
      <c r="J17">
        <v>0.46705623050882938</v>
      </c>
      <c r="K17">
        <f t="shared" si="2"/>
        <v>2.3352811525441468</v>
      </c>
      <c r="L17">
        <f t="shared" si="3"/>
        <v>0.89660115254414685</v>
      </c>
    </row>
    <row r="18" spans="1:12" x14ac:dyDescent="0.25">
      <c r="A18">
        <v>15</v>
      </c>
      <c r="B18">
        <v>1.1060000000000001</v>
      </c>
      <c r="C18">
        <v>0.13787385948039421</v>
      </c>
      <c r="D18">
        <f t="shared" si="0"/>
        <v>0.68936929740197106</v>
      </c>
      <c r="E18">
        <f t="shared" si="1"/>
        <v>-0.41663070259802903</v>
      </c>
      <c r="H18">
        <v>15</v>
      </c>
      <c r="I18" s="1">
        <v>1.2558400000000001</v>
      </c>
      <c r="J18">
        <v>0.38231554454180505</v>
      </c>
      <c r="K18">
        <f t="shared" si="2"/>
        <v>1.9115777227090254</v>
      </c>
      <c r="L18">
        <f t="shared" si="3"/>
        <v>0.65573772270902531</v>
      </c>
    </row>
    <row r="19" spans="1:12" x14ac:dyDescent="0.25">
      <c r="A19">
        <v>16</v>
      </c>
      <c r="B19">
        <v>1.02308</v>
      </c>
      <c r="C19">
        <v>2.5469560379850768E-2</v>
      </c>
      <c r="D19">
        <f t="shared" si="0"/>
        <v>0.12734780189925385</v>
      </c>
      <c r="E19">
        <f t="shared" si="1"/>
        <v>-0.89573219810074611</v>
      </c>
      <c r="H19">
        <v>16</v>
      </c>
      <c r="I19" s="1">
        <v>1.1559600000000001</v>
      </c>
      <c r="J19">
        <v>0.27869742380244189</v>
      </c>
      <c r="K19">
        <f t="shared" si="2"/>
        <v>1.3934871190122093</v>
      </c>
      <c r="L19">
        <f t="shared" si="3"/>
        <v>0.23752711901220924</v>
      </c>
    </row>
    <row r="20" spans="1:12" x14ac:dyDescent="0.25">
      <c r="A20">
        <v>17</v>
      </c>
      <c r="B20">
        <v>1.0980000000000001</v>
      </c>
      <c r="C20">
        <v>0</v>
      </c>
      <c r="D20">
        <f t="shared" si="0"/>
        <v>0</v>
      </c>
      <c r="E20">
        <f t="shared" si="1"/>
        <v>-1.0980000000000001</v>
      </c>
      <c r="H20">
        <v>17</v>
      </c>
      <c r="I20" s="1">
        <v>1.1559600000000001</v>
      </c>
      <c r="J20">
        <v>0.16772422706215798</v>
      </c>
      <c r="K20">
        <f t="shared" si="2"/>
        <v>0.83862113531078986</v>
      </c>
      <c r="L20">
        <f t="shared" si="3"/>
        <v>-0.31733886468921024</v>
      </c>
    </row>
    <row r="21" spans="1:12" x14ac:dyDescent="0.25">
      <c r="A21">
        <v>18</v>
      </c>
      <c r="B21">
        <v>1.4216800000000001</v>
      </c>
      <c r="C21">
        <v>0</v>
      </c>
      <c r="D21">
        <f t="shared" si="0"/>
        <v>0</v>
      </c>
      <c r="E21">
        <f t="shared" si="1"/>
        <v>-1.4216800000000001</v>
      </c>
      <c r="H21">
        <v>18</v>
      </c>
      <c r="I21" s="1">
        <v>1.2808400000000002</v>
      </c>
      <c r="J21">
        <v>6.7198918749332079E-2</v>
      </c>
      <c r="K21">
        <f t="shared" si="2"/>
        <v>0.33599459374666041</v>
      </c>
      <c r="L21">
        <f t="shared" si="3"/>
        <v>-0.94484540625333979</v>
      </c>
    </row>
    <row r="22" spans="1:12" x14ac:dyDescent="0.25">
      <c r="A22">
        <v>19</v>
      </c>
      <c r="B22">
        <v>1.7873600000000001</v>
      </c>
      <c r="C22">
        <v>0</v>
      </c>
      <c r="D22">
        <f t="shared" si="0"/>
        <v>0</v>
      </c>
      <c r="E22">
        <f t="shared" si="1"/>
        <v>-1.7873600000000001</v>
      </c>
      <c r="H22">
        <v>19</v>
      </c>
      <c r="I22" s="1">
        <v>1.5135999999999998</v>
      </c>
      <c r="J22">
        <v>5.8057016375306324E-3</v>
      </c>
      <c r="K22">
        <f t="shared" si="2"/>
        <v>2.9028508187653162E-2</v>
      </c>
      <c r="L22">
        <f t="shared" si="3"/>
        <v>-1.4845714918123467</v>
      </c>
    </row>
    <row r="23" spans="1:12" x14ac:dyDescent="0.25">
      <c r="A23">
        <v>20</v>
      </c>
      <c r="B23">
        <v>1.8622800000000002</v>
      </c>
      <c r="C23">
        <v>0</v>
      </c>
      <c r="D23">
        <f t="shared" si="0"/>
        <v>0</v>
      </c>
      <c r="E23">
        <f t="shared" si="1"/>
        <v>-1.8622800000000002</v>
      </c>
      <c r="H23">
        <v>20</v>
      </c>
      <c r="I23">
        <v>1.7044400000000002</v>
      </c>
      <c r="J23">
        <v>0</v>
      </c>
      <c r="K23">
        <f t="shared" si="2"/>
        <v>0</v>
      </c>
      <c r="L23">
        <f t="shared" si="3"/>
        <v>-1.7044400000000002</v>
      </c>
    </row>
    <row r="24" spans="1:12" x14ac:dyDescent="0.25">
      <c r="A24">
        <v>21</v>
      </c>
      <c r="B24">
        <v>1.5545600000000002</v>
      </c>
      <c r="C24">
        <v>0</v>
      </c>
      <c r="D24">
        <f t="shared" si="0"/>
        <v>0</v>
      </c>
      <c r="E24">
        <f t="shared" si="1"/>
        <v>-1.5545600000000002</v>
      </c>
      <c r="H24">
        <v>21</v>
      </c>
      <c r="I24">
        <v>1.6215199999999999</v>
      </c>
      <c r="J24">
        <v>0</v>
      </c>
      <c r="K24">
        <f t="shared" si="2"/>
        <v>0</v>
      </c>
      <c r="L24">
        <f t="shared" si="3"/>
        <v>-1.6215199999999999</v>
      </c>
    </row>
    <row r="25" spans="1:12" x14ac:dyDescent="0.25">
      <c r="A25">
        <v>22</v>
      </c>
      <c r="B25">
        <v>1.3308</v>
      </c>
      <c r="C25">
        <v>0</v>
      </c>
      <c r="D25">
        <f t="shared" si="0"/>
        <v>0</v>
      </c>
      <c r="E25">
        <f t="shared" si="1"/>
        <v>-1.3308</v>
      </c>
      <c r="H25">
        <v>22</v>
      </c>
      <c r="I25">
        <v>1.5465999999999998</v>
      </c>
      <c r="J25">
        <v>0</v>
      </c>
      <c r="K25">
        <f t="shared" si="2"/>
        <v>0</v>
      </c>
      <c r="L25">
        <f t="shared" si="3"/>
        <v>-1.5465999999999998</v>
      </c>
    </row>
    <row r="26" spans="1:12" x14ac:dyDescent="0.25">
      <c r="A26">
        <v>23</v>
      </c>
      <c r="B26">
        <v>1.0560400000000001</v>
      </c>
      <c r="C26">
        <v>0</v>
      </c>
      <c r="D26">
        <f t="shared" si="0"/>
        <v>0</v>
      </c>
      <c r="E26">
        <f t="shared" si="1"/>
        <v>-1.0560400000000001</v>
      </c>
      <c r="H26">
        <v>23</v>
      </c>
      <c r="I26">
        <v>1.3557599999999999</v>
      </c>
      <c r="J26">
        <v>0</v>
      </c>
      <c r="K26">
        <f t="shared" si="2"/>
        <v>0</v>
      </c>
      <c r="L26">
        <f t="shared" si="3"/>
        <v>-1.3557599999999999</v>
      </c>
    </row>
    <row r="27" spans="1:12" x14ac:dyDescent="0.25">
      <c r="A27">
        <v>24</v>
      </c>
      <c r="B27">
        <v>0.56123999999999996</v>
      </c>
      <c r="C27">
        <v>0</v>
      </c>
      <c r="D27">
        <f t="shared" si="0"/>
        <v>0</v>
      </c>
      <c r="E27">
        <f t="shared" si="1"/>
        <v>-0.56123999999999996</v>
      </c>
      <c r="H27">
        <v>24</v>
      </c>
      <c r="I27">
        <v>0.72309000000000001</v>
      </c>
      <c r="J27">
        <v>0</v>
      </c>
      <c r="K27">
        <f t="shared" si="2"/>
        <v>0</v>
      </c>
      <c r="L27">
        <f t="shared" si="3"/>
        <v>-0.72309000000000001</v>
      </c>
    </row>
    <row r="28" spans="1:12" x14ac:dyDescent="0.25">
      <c r="B28" s="2">
        <f>SUM(B4:B27)</f>
        <v>25.348559999999999</v>
      </c>
      <c r="C28" s="2">
        <f t="shared" ref="C28:E28" si="4">SUM(C4:C27)</f>
        <v>2.032258064516129</v>
      </c>
      <c r="D28" s="2">
        <f>SUM(D4:D27)</f>
        <v>10.161290322580644</v>
      </c>
      <c r="E28" s="2">
        <f t="shared" si="4"/>
        <v>-15.187269677419353</v>
      </c>
      <c r="I28" s="2">
        <f>SUM(I4:I27)</f>
        <v>27.873329999999999</v>
      </c>
      <c r="J28" s="2">
        <f t="shared" ref="J28:K28" si="5">SUM(J4:J27)</f>
        <v>4.7645161290322591</v>
      </c>
      <c r="K28" s="2">
        <f t="shared" si="5"/>
        <v>23.822580645161295</v>
      </c>
      <c r="L28" s="2">
        <f>SUM(L4:L27)</f>
        <v>-4.0507493548387066</v>
      </c>
    </row>
    <row r="29" spans="1:12" x14ac:dyDescent="0.25">
      <c r="D29" s="5"/>
      <c r="K29" s="5"/>
    </row>
    <row r="30" spans="1:12" x14ac:dyDescent="0.25">
      <c r="D30" t="s">
        <v>21</v>
      </c>
      <c r="E30">
        <f>SUMIF(E4:E27,"&gt;0")</f>
        <v>1.6800816833916652</v>
      </c>
      <c r="K30" t="s">
        <v>21</v>
      </c>
      <c r="L30">
        <f>SUMIF(L4:L27,"&gt;0")</f>
        <v>8.0104970116150156</v>
      </c>
    </row>
    <row r="31" spans="1:12" x14ac:dyDescent="0.25">
      <c r="D31" t="s">
        <v>22</v>
      </c>
      <c r="E31" s="5">
        <f>(D28-E30)/B28</f>
        <v>0.33458344928425837</v>
      </c>
      <c r="K31" t="s">
        <v>22</v>
      </c>
      <c r="L31" s="5">
        <f>(K28-L30)/I28</f>
        <v>0.56728362321783155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Info</vt:lpstr>
      <vt:lpstr>Profile</vt:lpstr>
      <vt:lpstr>Calc</vt:lpstr>
      <vt:lpstr>Results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2026-04-03T14:21:24Z</dcterms:modified>
</cp:coreProperties>
</file>