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240" yWindow="105" windowWidth="14805" windowHeight="8010"/>
  </bookViews>
  <sheets>
    <sheet name="Приложение №2" sheetId="1" r:id="rId1"/>
    <sheet name="Прилижение №4" sheetId="2" r:id="rId2"/>
  </sheets>
  <definedNames>
    <definedName name="_xlnm.Print_Titles" localSheetId="0">'Приложение №2'!$10:$10</definedName>
  </definedNames>
  <calcPr calcId="162913"/>
</workbook>
</file>

<file path=xl/calcChain.xml><?xml version="1.0" encoding="utf-8"?>
<calcChain xmlns="http://schemas.openxmlformats.org/spreadsheetml/2006/main">
  <c r="D32" i="1" l="1"/>
  <c r="D33" i="1"/>
  <c r="D34" i="1"/>
  <c r="D35" i="1"/>
  <c r="D36" i="1"/>
  <c r="D38" i="1"/>
  <c r="D39" i="1"/>
  <c r="D31" i="1"/>
  <c r="C37" i="1" l="1"/>
  <c r="D37" i="1" s="1"/>
  <c r="E12" i="1" l="1"/>
  <c r="E18" i="1"/>
  <c r="E19" i="1"/>
  <c r="E20" i="1"/>
  <c r="E23" i="1"/>
  <c r="E24" i="1"/>
  <c r="D13" i="1"/>
  <c r="E15" i="1"/>
  <c r="E17" i="1"/>
  <c r="E21" i="1"/>
  <c r="E22" i="1"/>
  <c r="E25" i="1"/>
  <c r="E26" i="1"/>
  <c r="E27" i="1"/>
  <c r="E28" i="1"/>
  <c r="C13" i="1"/>
  <c r="C42" i="1"/>
  <c r="E13" i="1" l="1"/>
  <c r="C43" i="1"/>
  <c r="D20" i="2" l="1"/>
  <c r="D16" i="2"/>
  <c r="D21" i="2" s="1"/>
  <c r="I25" i="1" l="1"/>
  <c r="I24" i="1"/>
  <c r="I23" i="1"/>
  <c r="L17" i="1"/>
  <c r="I17" i="1"/>
  <c r="E42" i="1"/>
  <c r="E43" i="1" s="1"/>
  <c r="D42" i="1"/>
  <c r="D43" i="1" s="1"/>
</calcChain>
</file>

<file path=xl/sharedStrings.xml><?xml version="1.0" encoding="utf-8"?>
<sst xmlns="http://schemas.openxmlformats.org/spreadsheetml/2006/main" count="160" uniqueCount="126">
  <si>
    <t>Приложение № 2</t>
  </si>
  <si>
    <t>към чл. 7</t>
  </si>
  <si>
    <t>Информация за извършените разходи за доставки, строителство и услуги, както и</t>
  </si>
  <si>
    <t>за проведените и възложени обществени поръчки</t>
  </si>
  <si>
    <t>Номер по ред</t>
  </si>
  <si>
    <t>Забележка</t>
  </si>
  <si>
    <t>Предмет (Описание на разхода)</t>
  </si>
  <si>
    <t>Вид процедура по ЗОП</t>
  </si>
  <si>
    <t>Правно основание за провеждане/непровеждане</t>
  </si>
  <si>
    <t>Номер на поръчката от регистъра на обществените поръчки</t>
  </si>
  <si>
    <t>Прогнозна стойнст на поръчката (хил. лв. без ДДС)</t>
  </si>
  <si>
    <t>Номер и дата на договора</t>
  </si>
  <si>
    <t>Изпълнител наименование и ЕИК</t>
  </si>
  <si>
    <t>Стойност на договора (хил. лв. без ДДС)</t>
  </si>
  <si>
    <t>Срок на договора</t>
  </si>
  <si>
    <t>І. Разходи за доставки</t>
  </si>
  <si>
    <t>Общо разходи за доставки</t>
  </si>
  <si>
    <t>ІІ. Разходи за строителство</t>
  </si>
  <si>
    <t>Общо разходи за строителство</t>
  </si>
  <si>
    <t>ІІІ. Разходи за услуги</t>
  </si>
  <si>
    <t>Общо разходи за услуги</t>
  </si>
  <si>
    <t>Общо разходи</t>
  </si>
  <si>
    <t>" Булгаргаз" ЕАД</t>
  </si>
  <si>
    <t>“Застраховане на имущество и отговорност на 
“БУЛГАРГАЗ” ЕАД в три обособени позиции” По обособена позиция № 1 - Застраховка “Гражданска отговорност” във връзка с осъществяваната от “Булгаргаз” ЕАД лицензионна дейности по Закона за енергетиката - обществена доставка на природен газ.</t>
  </si>
  <si>
    <t xml:space="preserve">“Застраховане на имущество и отговорност на “БУЛГАРГАЗ” ЕАД в три обособени позиции”По обособена позиция № 2 - Застраховка на стоково-материални запаси (природен газ) в подземно газохранилище Чирен и природен газ в транзитната газопреносна система на територията на Република Румъния </t>
  </si>
  <si>
    <t xml:space="preserve">“Застраховане на имущество и отговорност на “БУЛГАРГАЗ” ЕАД в три обособени позиции”По обособена позиция № 3 - Застраховка на машини, съоръжения и оборудване; на задбалансови активи и материали; на стопански инвентар и компютърна техника, собственост на “Булгаргаз” ЕАД </t>
  </si>
  <si>
    <t>Абонаментна поддръжка и консултиране във връзка с ползването на програмни продукти от серията АЖУРL</t>
  </si>
  <si>
    <t>"Публично състезание"</t>
  </si>
  <si>
    <t>"Публично
 състезание"</t>
  </si>
  <si>
    <t>"Публично 
състезание"</t>
  </si>
  <si>
    <t>"Пряко договаряне"</t>
  </si>
  <si>
    <t>чл.18, ал.1, 
т.12 от ЗОП</t>
  </si>
  <si>
    <t>чл.182 във вр. с чл.79, ал.1, т.3 от ЗОП във вр. с чл.65 от ППЗОП</t>
  </si>
  <si>
    <t>12 месеца</t>
  </si>
  <si>
    <t>Бонев Софт Одитинг ООД, ЕИК:121133745</t>
  </si>
  <si>
    <t>ЗАД "ОЗК Застраховане" АД, ЕИК: 121265177</t>
  </si>
  <si>
    <t>Открита процедура</t>
  </si>
  <si>
    <t>чл. 103, ал.1 от ЗОП (отм.)</t>
  </si>
  <si>
    <t>глава "двадесет и шеста" от ЗОП</t>
  </si>
  <si>
    <t>Договаряне без обявление.</t>
  </si>
  <si>
    <t>чл. 103, ал.2 от ЗОП (отм.)</t>
  </si>
  <si>
    <t>01352-2015-0004</t>
  </si>
  <si>
    <t>№545 от 29.01.2016г.</t>
  </si>
  <si>
    <t>"Уеб Трейд" ЕООД, ЕИК:175311817</t>
  </si>
  <si>
    <t xml:space="preserve">31.12.2016г. и гаранционна поддръжка за срок от 36 месеца след приключване на работа по модифицираве на модула </t>
  </si>
  <si>
    <t>01352-2015-0003</t>
  </si>
  <si>
    <t>№522 от 19.06.2015г.</t>
  </si>
  <si>
    <t>WHITE &amp; CASE LLP клон Белгия, с адрес: Wetsraat 62 Rue de la Loi, B-1040 Brussels</t>
  </si>
  <si>
    <t>До приключване на производството</t>
  </si>
  <si>
    <t>Разходи от оперативната дейност</t>
  </si>
  <si>
    <t xml:space="preserve">Плащания към доставчици </t>
  </si>
  <si>
    <t>Платени данъци, различни от данъка върху дохода</t>
  </si>
  <si>
    <t>Плащания за възнаграждения и осигуровки</t>
  </si>
  <si>
    <t>Печалба/Загуба от валутна преоценка на парични средства и  еквиваленти</t>
  </si>
  <si>
    <t>Разходи от инвестиционната дейност</t>
  </si>
  <si>
    <t>Придобиване на машини и съоръжения</t>
  </si>
  <si>
    <t>Придобиване на нематериални активи</t>
  </si>
  <si>
    <t>Разходи от финансова дейност</t>
  </si>
  <si>
    <t>Плащания на лихви по търговски задължения към свързани лица</t>
  </si>
  <si>
    <t>Други плащания за оперативна дейност</t>
  </si>
  <si>
    <t>Софтуерни приложения и системи за управление на бизнеса - Промени в интерфейса на софтуерен модул "Деливъри"</t>
  </si>
  <si>
    <t xml:space="preserve">Mодифициране на функционалността на използван от “Булгаргаз” ЕАД софтуерен модул “Доставки”, чрез промяна на съществуващите и добавяне на нови функции, както и да обучи служители на Деужеството за работа със софтуерния модул, като обхвата на възложените дейности и срокове за изпълнението им са определени с Договора и приложенията към него.След модификацията на софтуерния модул “Доставки”, Изпълнителят ще осигурява текущата му гаранционна поддръжка за период от 36 месеца.
</t>
  </si>
  <si>
    <t xml:space="preserve">"Уеб Трейд" ЕООД, ЕИК:175311817 </t>
  </si>
  <si>
    <t>Възлагане на правни услуги във връзка с дело 
на Европейската Комисия срещу "БЕХ" ЕАД, "Булгаргаз" ЕАД и "Булгартрансгаз" ЕАД - дело AT.39849 - BEH gas.</t>
  </si>
  <si>
    <t>до 28.02.2020г.</t>
  </si>
  <si>
    <t>№716/28.08.2017г.</t>
  </si>
  <si>
    <t>№791/23.03.2018г</t>
  </si>
  <si>
    <t xml:space="preserve">„Промяна на стари и добавяне на нови функции в програмен Модул „Доставки” (https://delivery.bulgargaz.bg) на „Булгаргаз“ ЕАД, във връзка с промяна на договорите за доставка на природен газ“ </t>
  </si>
  <si>
    <t>"Събиране на оферти с обява"</t>
  </si>
  <si>
    <t>Договор за банково обслужване №670/25.05.2017г. - "Сосиете Женерал Експресбанк" АД, ЕИК: 813071350
Договор за банково обслужване №675/01.06.2017г. - "Ситибанк Европа" АД - клон България, ЕИК:202861597
Договор за банково обслужване №662/15.05.2017г. - "Централна кооперативна банка" АД, ЕИК:831447150
Договор за банково обслужване №676/02.06.2017г. - "Интернешънъл Асет банк" АД, ЕИК: 000694329
Договор за банково обслужване №671/30.05.2017г. - "Търговска банка Д" АД, ЕИК: 121884560</t>
  </si>
  <si>
    <t>Договор за банково обслужване №701/22.06.2017г. - "Сибанк" ЕАД, ЕИК: 831686320
Договор за банково обслужване №699/22.06.2017г. - "Общинска банка" АД, ЕИК:121086224
Договор за банково обслужване №700/22.06.2017г. - "Първа инвестиционна банка" АД, ЕИК:831094393</t>
  </si>
  <si>
    <t>Договор за банково обслужване 670/25.05.2017г.
Договор за банково обслужване 675/01.06.2017г
Договор за банково обслужване 662/15.05.2017г
Договор за банково обслужване 676/02.06.2017г
Договор за банково обслужване 671/30.05.2017г.</t>
  </si>
  <si>
    <t>Договор за банково обслужване 701/22.06.2017г.
Договор за банково обслужване 699/22.06.2017г.
Договор за банково обслужване 700/22.06.2017г.</t>
  </si>
  <si>
    <t xml:space="preserve">до 70 </t>
  </si>
  <si>
    <t>24 месеца</t>
  </si>
  <si>
    <t>По две от обособените позиции няма подписани договори - Участниците са отстранени.</t>
  </si>
  <si>
    <t>По една от обособените позиции няма подписан договор - Не е постъпила оферта</t>
  </si>
  <si>
    <t xml:space="preserve">„Избор на изпълнител за предоставяне на финансови услуги, във връзка с чл. 13б от Правилника за реда за упражняване правата на държавата в търговските дружества с държавно участие в капитала, а именно предоставяне на “Булгаргаз” ЕАД във връзка с осъществяваната от дружеството дейност на финансови услуги (платежни и свързани услуги, включително управление на разплащателни и други сметки в лева, евро и щатски долари, обмяна на валута и други финансови услуги) от кредитна или финансова институция по смисъла на Закона за кредитните институции по седем обособени позиции“ </t>
  </si>
  <si>
    <t xml:space="preserve">„Избор на изпълнител за предоставяне на финансови услуги, във връзка с чл. 13б от Правилника за реда за упражняване правата на държавата в търговските дружества с държавно участие в капитала, а именно предоставяне на “Булгаргаз” ЕАД във връзка с осъществяваната от дружеството дейност на финансови услуги (платежни и свързани услуги, включително управление на разплащателни и други сметки в лева, евро и щатски долари, обмяна на валута и други финансови услуги) от кредитна или финансова институция по смисъла на Закона за кредитните институции по четири обособени позиции“ </t>
  </si>
  <si>
    <t>Плащания на дивидент</t>
  </si>
  <si>
    <t>Постъпления и плащания на получени заеми и по финансиращи споразумения</t>
  </si>
  <si>
    <t>Плащания на лихви по получени заеми и финансиращи споразумения</t>
  </si>
  <si>
    <t>01352-2018-0001</t>
  </si>
  <si>
    <t>01352-2018-0002</t>
  </si>
  <si>
    <t>Осигуряване на денонощна въоръжена охрана и пропусквателен режим на офис сградата на “Булгаргаз” ЕАД, паркоместата пред същата, както и на намиращите се в посочената сграда движими вещи</t>
  </si>
  <si>
    <t>чл. 20, ал. 4, т. 2 от ЗОП</t>
  </si>
  <si>
    <t>№790 от 23.03.2018г.</t>
  </si>
  <si>
    <t>"ВИП СЕКЮРИТИ" ЕООД, ЕИК 121819662</t>
  </si>
  <si>
    <t>12 месеца, считано от 23.03.2018г.</t>
  </si>
  <si>
    <t>№800/20.04.2018г.</t>
  </si>
  <si>
    <t>№801/20.04.2018г.</t>
  </si>
  <si>
    <t>№802/20.04.2018г.</t>
  </si>
  <si>
    <t>Промяна на стари и добавяне на нови функции в програмен модул "Доставки"(https://delivery.bulgargaz.bg) на "Булгаргаз" ЕАД, във връзка със сключени нови договори за доставка на природен газ.</t>
  </si>
  <si>
    <t>01352-2018-0003</t>
  </si>
  <si>
    <t>№886/08.01.2019г.</t>
  </si>
  <si>
    <t>до 31.05.2021г.</t>
  </si>
  <si>
    <t>01352-2019-0001</t>
  </si>
  <si>
    <t>Промяна на функционалността на модул „Управление на продажбите на природен газ от обществен доставчик“ към интегрираната информационна система АЖУРL, в това число инсталиране, тестване и обучение на служителите на „Булгаргаз“ ЕАД, във връзка със сключени нови договори за доставка на природен газ, със срок на действие от 01.01.2019г.</t>
  </si>
  <si>
    <t>№890/31.01.2019г.</t>
  </si>
  <si>
    <t>до 31.03.2019г.</t>
  </si>
  <si>
    <t>01352-2019-0002</t>
  </si>
  <si>
    <t>№904/22.03.2019г</t>
  </si>
  <si>
    <t>Приложение № 4</t>
  </si>
  <si>
    <t>към чл. 10 и 11</t>
  </si>
  <si>
    <t>Справка за извършените разходи за глоби, неустойки и лихви за забава</t>
  </si>
  <si>
    <t xml:space="preserve"> Булгаргаз ЕАД</t>
  </si>
  <si>
    <t>Основание</t>
  </si>
  <si>
    <t>Дата на</t>
  </si>
  <si>
    <t>Стойност (хил. лв.)</t>
  </si>
  <si>
    <t>за начисляването</t>
  </si>
  <si>
    <t>разхода</t>
  </si>
  <si>
    <t>І. Разходи за глоби</t>
  </si>
  <si>
    <t>Общо разходи за глоби</t>
  </si>
  <si>
    <t>ІІ. Разходи за неустойки</t>
  </si>
  <si>
    <t>Общо разходи за неустойки</t>
  </si>
  <si>
    <t>ІІІ. Разходи за наказателни лихви</t>
  </si>
  <si>
    <t>Общо разходи за наказателни лихви</t>
  </si>
  <si>
    <t>ОБЩО</t>
  </si>
  <si>
    <t>1- во полугодие  на 2019 г.</t>
  </si>
  <si>
    <r>
      <t xml:space="preserve">Стойност (хил. лв. без ДДС) </t>
    </r>
    <r>
      <rPr>
        <b/>
        <sz val="10"/>
        <color theme="1"/>
        <rFont val="Times New Roman"/>
        <family val="1"/>
        <charset val="204"/>
      </rPr>
      <t>1-во шестмесечие 2019</t>
    </r>
  </si>
  <si>
    <t>Договор за банково обслужване 918/17.05.2019г.
Договор за банково обслужване 920/23.05.2019г.
Договор за банково обслужване 921/23.05.2019г.
Договор за банково обслужване 922/23.05.2019г.
Договор за банково обслужване 923/23.05.2019г. Договор за банково обслужване 924/23.05.2019г.</t>
  </si>
  <si>
    <t>Договор за банково обслужване №918/17.05.2019г. - "Централна кооперативна банка" АД, ЕИК:831447150; Договор за банково обслужване №920/23.05.2019г. - "Юробанк България" АД, ЕИК 000694749; Договор за банково обслужване №921/23.05.2019г. - "Търговска банка Д" АД, ЕИК: 121884560; Договор за банково обслужване №922/23.05.2019г. - "Първа инвестиционна банка" АД, ЕИК 831094393; Договор за банково обслужване №923/23.05.2019г. - "Експресбанк" АД, ЕИК 813071350; Договор за банково обслужване №924/23.05.2019г. -  "Ситибанк Европа" АД - клон България, ЕИК:202861597</t>
  </si>
  <si>
    <t>По една от обособените позиции няма сключен договор. Нито един участник не е подал оферта по нея.</t>
  </si>
  <si>
    <r>
      <t xml:space="preserve">Стойност (хил. лв. без ДДС) </t>
    </r>
    <r>
      <rPr>
        <b/>
        <sz val="10"/>
        <color theme="1"/>
        <rFont val="Times New Roman"/>
        <family val="1"/>
        <charset val="204"/>
      </rPr>
      <t>1-во тримесечие</t>
    </r>
  </si>
  <si>
    <r>
      <t xml:space="preserve">Стойност (хил. лв. без ДДС) </t>
    </r>
    <r>
      <rPr>
        <b/>
        <sz val="10"/>
        <color theme="1"/>
        <rFont val="Times New Roman"/>
        <family val="1"/>
        <charset val="204"/>
      </rPr>
      <t>2-ро тримесечие</t>
    </r>
  </si>
  <si>
    <t>2-ро тримесечие  2019г.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</si>
</sst>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л_в_._-;\-* #,##0.00\ _л_в_._-;_-* &quot;-&quot;??\ _л_в_._-;_-@_-"/>
    <numFmt numFmtId="165" formatCode="#,##0;&quot;(&quot;#,##0&quot;)&quot;;&quot;-&quot;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8"/>
      <color theme="1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u/>
      <sz val="10"/>
      <color theme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color rgb="FFFF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Arial Unicode MS"/>
      <family val="2"/>
      <charset val="204"/>
    </font>
    <font>
      <sz val="10"/>
      <color theme="1"/>
      <name val="Arial Unicode MS"/>
      <family val="2"/>
      <charset val="204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4"/>
      <color rgb="FF000000"/>
      <name val="Times New Roman"/>
      <family val="1"/>
      <charset val="204"/>
    </font>
    <font>
      <b/>
      <sz val="1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rgb="FF000000"/>
      </bottom>
      <diagonal/>
    </border>
    <border>
      <left style="thick">
        <color rgb="FF000000"/>
      </left>
      <right style="medium">
        <color rgb="FF000000"/>
      </right>
      <top style="thick">
        <color rgb="FF000000"/>
      </top>
      <bottom/>
      <diagonal/>
    </border>
    <border>
      <left/>
      <right style="medium">
        <color rgb="FF000000"/>
      </right>
      <top style="thick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ck">
        <color rgb="FF000000"/>
      </top>
      <bottom/>
      <diagonal/>
    </border>
    <border>
      <left style="medium">
        <color rgb="FF000000"/>
      </left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ck">
        <color rgb="FF000000"/>
      </right>
      <top/>
      <bottom style="medium">
        <color rgb="FF000000"/>
      </bottom>
      <diagonal/>
    </border>
    <border>
      <left/>
      <right style="thick">
        <color rgb="FF000000"/>
      </right>
      <top/>
      <bottom style="medium">
        <color rgb="FF000000"/>
      </bottom>
      <diagonal/>
    </border>
    <border>
      <left style="thick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rgb="FF000000"/>
      </left>
      <right/>
      <top style="medium">
        <color rgb="FF000000"/>
      </top>
      <bottom style="thick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ck">
        <color rgb="FF000000"/>
      </bottom>
      <diagonal/>
    </border>
    <border>
      <left/>
      <right style="medium">
        <color rgb="FF000000"/>
      </right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14" fillId="0" borderId="0"/>
  </cellStyleXfs>
  <cellXfs count="86">
    <xf numFmtId="0" fontId="0" fillId="0" borderId="0" xfId="0"/>
    <xf numFmtId="3" fontId="7" fillId="0" borderId="1" xfId="0" applyNumberFormat="1" applyFont="1" applyFill="1" applyBorder="1" applyAlignment="1">
      <alignment horizontal="center" vertical="center" wrapText="1"/>
    </xf>
    <xf numFmtId="0" fontId="8" fillId="0" borderId="1" xfId="2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3" fontId="7" fillId="0" borderId="1" xfId="0" applyNumberFormat="1" applyFont="1" applyFill="1" applyBorder="1" applyAlignment="1">
      <alignment vertical="center" wrapText="1"/>
    </xf>
    <xf numFmtId="165" fontId="7" fillId="0" borderId="1" xfId="0" applyNumberFormat="1" applyFont="1" applyFill="1" applyBorder="1" applyAlignment="1">
      <alignment vertical="center" wrapText="1"/>
    </xf>
    <xf numFmtId="3" fontId="7" fillId="0" borderId="1" xfId="1" applyNumberFormat="1" applyFont="1" applyFill="1" applyBorder="1" applyAlignment="1">
      <alignment vertical="center" wrapText="1"/>
    </xf>
    <xf numFmtId="0" fontId="7" fillId="2" borderId="1" xfId="0" applyFont="1" applyFill="1" applyBorder="1" applyAlignment="1">
      <alignment vertical="center" wrapText="1"/>
    </xf>
    <xf numFmtId="165" fontId="7" fillId="2" borderId="1" xfId="0" applyNumberFormat="1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9" fillId="2" borderId="1" xfId="0" applyFont="1" applyFill="1" applyBorder="1" applyAlignment="1">
      <alignment vertical="center" wrapText="1"/>
    </xf>
    <xf numFmtId="165" fontId="10" fillId="0" borderId="1" xfId="0" applyNumberFormat="1" applyFont="1" applyBorder="1" applyAlignment="1">
      <alignment vertical="center" wrapText="1"/>
    </xf>
    <xf numFmtId="165" fontId="7" fillId="0" borderId="1" xfId="0" applyNumberFormat="1" applyFont="1" applyBorder="1" applyAlignment="1">
      <alignment vertical="center" wrapText="1"/>
    </xf>
    <xf numFmtId="165" fontId="7" fillId="0" borderId="1" xfId="0" applyNumberFormat="1" applyFont="1" applyFill="1" applyBorder="1" applyAlignment="1">
      <alignment vertical="top" wrapText="1"/>
    </xf>
    <xf numFmtId="0" fontId="7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/>
    <xf numFmtId="3" fontId="3" fillId="0" borderId="0" xfId="0" applyNumberFormat="1" applyFont="1" applyFill="1" applyBorder="1"/>
    <xf numFmtId="0" fontId="5" fillId="0" borderId="0" xfId="2" applyFont="1" applyFill="1" applyBorder="1" applyAlignment="1">
      <alignment vertical="center"/>
    </xf>
    <xf numFmtId="165" fontId="7" fillId="0" borderId="0" xfId="0" applyNumberFormat="1" applyFont="1" applyFill="1" applyBorder="1" applyAlignment="1">
      <alignment vertical="center" wrapText="1"/>
    </xf>
    <xf numFmtId="165" fontId="12" fillId="0" borderId="0" xfId="0" applyNumberFormat="1" applyFont="1" applyFill="1" applyBorder="1" applyAlignment="1">
      <alignment vertical="center" wrapText="1"/>
    </xf>
    <xf numFmtId="0" fontId="12" fillId="0" borderId="0" xfId="0" applyFont="1" applyFill="1" applyBorder="1"/>
    <xf numFmtId="165" fontId="3" fillId="0" borderId="0" xfId="0" applyNumberFormat="1" applyFont="1" applyFill="1" applyBorder="1"/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3" fontId="7" fillId="0" borderId="1" xfId="0" applyNumberFormat="1" applyFont="1" applyBorder="1" applyAlignment="1">
      <alignment horizontal="center" vertical="center" wrapText="1"/>
    </xf>
    <xf numFmtId="3" fontId="3" fillId="0" borderId="0" xfId="0" applyNumberFormat="1" applyFont="1" applyFill="1" applyBorder="1" applyAlignment="1">
      <alignment horizontal="center"/>
    </xf>
    <xf numFmtId="3" fontId="9" fillId="2" borderId="1" xfId="0" applyNumberFormat="1" applyFont="1" applyFill="1" applyBorder="1" applyAlignment="1">
      <alignment horizontal="center" vertical="center" wrapText="1"/>
    </xf>
    <xf numFmtId="3" fontId="7" fillId="2" borderId="1" xfId="0" applyNumberFormat="1" applyFont="1" applyFill="1" applyBorder="1" applyAlignment="1">
      <alignment horizontal="center" vertical="center" wrapText="1"/>
    </xf>
    <xf numFmtId="3" fontId="10" fillId="0" borderId="1" xfId="0" applyNumberFormat="1" applyFont="1" applyBorder="1" applyAlignment="1">
      <alignment horizontal="center" vertical="center" wrapText="1"/>
    </xf>
    <xf numFmtId="165" fontId="7" fillId="0" borderId="1" xfId="0" applyNumberFormat="1" applyFont="1" applyFill="1" applyBorder="1" applyAlignment="1">
      <alignment horizontal="center" vertical="center" wrapText="1"/>
    </xf>
    <xf numFmtId="3" fontId="13" fillId="0" borderId="0" xfId="0" applyNumberFormat="1" applyFont="1" applyFill="1" applyBorder="1" applyAlignment="1">
      <alignment horizontal="center" vertical="center" wrapText="1"/>
    </xf>
    <xf numFmtId="3" fontId="7" fillId="3" borderId="1" xfId="0" applyNumberFormat="1" applyFont="1" applyFill="1" applyBorder="1" applyAlignment="1">
      <alignment vertical="center" wrapText="1"/>
    </xf>
    <xf numFmtId="3" fontId="15" fillId="0" borderId="1" xfId="0" applyNumberFormat="1" applyFont="1" applyBorder="1" applyAlignment="1">
      <alignment horizontal="center" vertical="center" wrapText="1"/>
    </xf>
    <xf numFmtId="3" fontId="15" fillId="0" borderId="1" xfId="0" applyNumberFormat="1" applyFont="1" applyFill="1" applyBorder="1" applyAlignment="1">
      <alignment horizontal="center" vertical="center" wrapText="1"/>
    </xf>
    <xf numFmtId="3" fontId="7" fillId="4" borderId="1" xfId="0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vertical="center"/>
    </xf>
    <xf numFmtId="3" fontId="0" fillId="0" borderId="0" xfId="0" applyNumberFormat="1"/>
    <xf numFmtId="0" fontId="18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16" fillId="0" borderId="0" xfId="0" applyFont="1" applyAlignment="1">
      <alignment vertical="center" wrapText="1"/>
    </xf>
    <xf numFmtId="0" fontId="0" fillId="0" borderId="4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6" fillId="0" borderId="7" xfId="0" applyFont="1" applyBorder="1" applyAlignment="1">
      <alignment vertical="center" wrapText="1"/>
    </xf>
    <xf numFmtId="0" fontId="16" fillId="0" borderId="8" xfId="0" applyFont="1" applyBorder="1" applyAlignment="1">
      <alignment vertical="center" wrapText="1"/>
    </xf>
    <xf numFmtId="0" fontId="0" fillId="0" borderId="8" xfId="0" applyBorder="1" applyAlignment="1">
      <alignment vertical="center" wrapText="1"/>
    </xf>
    <xf numFmtId="3" fontId="0" fillId="0" borderId="8" xfId="0" applyNumberFormat="1" applyBorder="1" applyAlignment="1">
      <alignment vertical="center" wrapText="1"/>
    </xf>
    <xf numFmtId="0" fontId="0" fillId="0" borderId="11" xfId="0" applyBorder="1" applyAlignment="1">
      <alignment vertical="center" wrapText="1"/>
    </xf>
    <xf numFmtId="3" fontId="16" fillId="0" borderId="8" xfId="0" applyNumberFormat="1" applyFont="1" applyBorder="1" applyAlignment="1">
      <alignment vertical="center" wrapText="1"/>
    </xf>
    <xf numFmtId="0" fontId="16" fillId="0" borderId="12" xfId="0" applyFont="1" applyBorder="1" applyAlignment="1">
      <alignment vertical="center" wrapText="1"/>
    </xf>
    <xf numFmtId="0" fontId="16" fillId="0" borderId="13" xfId="0" applyFont="1" applyBorder="1" applyAlignment="1">
      <alignment vertical="center" wrapText="1"/>
    </xf>
    <xf numFmtId="0" fontId="20" fillId="0" borderId="8" xfId="0" applyFont="1" applyBorder="1" applyAlignment="1">
      <alignment vertical="center" wrapText="1"/>
    </xf>
    <xf numFmtId="0" fontId="20" fillId="0" borderId="8" xfId="0" applyFont="1" applyBorder="1" applyAlignment="1">
      <alignment horizontal="right" vertical="center" wrapText="1"/>
    </xf>
    <xf numFmtId="0" fontId="0" fillId="0" borderId="8" xfId="0" applyFont="1" applyBorder="1" applyAlignment="1">
      <alignment vertical="center" wrapText="1"/>
    </xf>
    <xf numFmtId="0" fontId="0" fillId="0" borderId="16" xfId="0" applyBorder="1" applyAlignment="1">
      <alignment vertical="center" wrapText="1"/>
    </xf>
    <xf numFmtId="3" fontId="16" fillId="0" borderId="16" xfId="0" applyNumberFormat="1" applyFont="1" applyBorder="1" applyAlignment="1">
      <alignment vertical="center" wrapText="1"/>
    </xf>
    <xf numFmtId="0" fontId="0" fillId="0" borderId="17" xfId="0" applyBorder="1" applyAlignment="1">
      <alignment vertical="center" wrapText="1"/>
    </xf>
    <xf numFmtId="0" fontId="11" fillId="0" borderId="18" xfId="0" applyFont="1" applyFill="1" applyBorder="1" applyAlignment="1">
      <alignment vertical="center" wrapText="1"/>
    </xf>
    <xf numFmtId="0" fontId="12" fillId="0" borderId="18" xfId="0" applyFont="1" applyFill="1" applyBorder="1" applyAlignment="1">
      <alignment vertical="center" wrapText="1"/>
    </xf>
    <xf numFmtId="165" fontId="9" fillId="0" borderId="18" xfId="0" applyNumberFormat="1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center" vertical="center" wrapText="1"/>
    </xf>
    <xf numFmtId="14" fontId="7" fillId="0" borderId="1" xfId="0" applyNumberFormat="1" applyFont="1" applyFill="1" applyBorder="1" applyAlignment="1">
      <alignment vertical="center" wrapText="1"/>
    </xf>
    <xf numFmtId="3" fontId="10" fillId="4" borderId="1" xfId="0" applyNumberFormat="1" applyFont="1" applyFill="1" applyBorder="1" applyAlignment="1">
      <alignment horizontal="center" vertical="center" wrapText="1"/>
    </xf>
    <xf numFmtId="165" fontId="10" fillId="0" borderId="1" xfId="0" applyNumberFormat="1" applyFont="1" applyFill="1" applyBorder="1" applyAlignment="1">
      <alignment vertical="center" wrapText="1"/>
    </xf>
    <xf numFmtId="0" fontId="3" fillId="0" borderId="1" xfId="0" applyFont="1" applyFill="1" applyBorder="1"/>
    <xf numFmtId="0" fontId="22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righ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center" vertical="center" wrapText="1"/>
    </xf>
    <xf numFmtId="17" fontId="21" fillId="0" borderId="0" xfId="0" applyNumberFormat="1" applyFont="1" applyFill="1" applyBorder="1" applyAlignment="1">
      <alignment horizontal="center" vertical="center" wrapText="1"/>
    </xf>
    <xf numFmtId="0" fontId="16" fillId="0" borderId="14" xfId="0" applyFont="1" applyBorder="1" applyAlignment="1">
      <alignment vertical="center" wrapText="1"/>
    </xf>
    <xf numFmtId="0" fontId="16" fillId="0" borderId="15" xfId="0" applyFont="1" applyBorder="1" applyAlignment="1">
      <alignment vertical="center" wrapText="1"/>
    </xf>
    <xf numFmtId="0" fontId="16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9" fillId="0" borderId="0" xfId="0" applyFont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3" fontId="0" fillId="0" borderId="5" xfId="0" applyNumberFormat="1" applyBorder="1" applyAlignment="1">
      <alignment horizontal="center" vertical="center" wrapText="1"/>
    </xf>
    <xf numFmtId="3" fontId="0" fillId="0" borderId="9" xfId="0" applyNumberForma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</cellXfs>
  <cellStyles count="4">
    <cellStyle name="Comma" xfId="1" builtinId="3"/>
    <cellStyle name="Hyperlink" xfId="2" builtinId="8"/>
    <cellStyle name="Normal" xfId="0" builtinId="0"/>
    <cellStyle name="Normal 5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apis://Base=NARH&amp;DocCode=41765&amp;Type=201/" TargetMode="External"/><Relationship Id="rId1" Type="http://schemas.openxmlformats.org/officeDocument/2006/relationships/hyperlink" Target="apis://Base=NARH&amp;DocCode=84046&amp;ToPar=Art7&amp;Type=201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5"/>
  <sheetViews>
    <sheetView tabSelected="1" workbookViewId="0">
      <selection activeCell="B17" sqref="B17"/>
    </sheetView>
  </sheetViews>
  <sheetFormatPr defaultRowHeight="11.25" x14ac:dyDescent="0.2"/>
  <cols>
    <col min="1" max="1" width="26.140625" style="18" customWidth="1"/>
    <col min="2" max="2" width="45.140625" style="18" customWidth="1"/>
    <col min="3" max="5" width="12" style="19" customWidth="1"/>
    <col min="6" max="6" width="13.7109375" style="18" customWidth="1"/>
    <col min="7" max="7" width="14.7109375" style="18" bestFit="1" customWidth="1"/>
    <col min="8" max="8" width="14.85546875" style="18" customWidth="1"/>
    <col min="9" max="9" width="17.5703125" style="29" customWidth="1"/>
    <col min="10" max="10" width="39.7109375" style="18" customWidth="1"/>
    <col min="11" max="11" width="35.85546875" style="18" customWidth="1"/>
    <col min="12" max="12" width="23.42578125" style="29" customWidth="1"/>
    <col min="13" max="13" width="34.42578125" style="18" customWidth="1"/>
    <col min="14" max="14" width="19.28515625" style="18" customWidth="1"/>
    <col min="15" max="258" width="9.140625" style="18"/>
    <col min="259" max="259" width="22.7109375" style="18" customWidth="1"/>
    <col min="260" max="260" width="45.140625" style="18" customWidth="1"/>
    <col min="261" max="261" width="12" style="18" customWidth="1"/>
    <col min="262" max="262" width="13.7109375" style="18" customWidth="1"/>
    <col min="263" max="263" width="14.7109375" style="18" bestFit="1" customWidth="1"/>
    <col min="264" max="264" width="14.85546875" style="18" customWidth="1"/>
    <col min="265" max="265" width="17.5703125" style="18" customWidth="1"/>
    <col min="266" max="266" width="12.42578125" style="18" customWidth="1"/>
    <col min="267" max="267" width="16.7109375" style="18" customWidth="1"/>
    <col min="268" max="268" width="12.85546875" style="18" customWidth="1"/>
    <col min="269" max="269" width="34.42578125" style="18" customWidth="1"/>
    <col min="270" max="270" width="19.28515625" style="18" customWidth="1"/>
    <col min="271" max="514" width="9.140625" style="18"/>
    <col min="515" max="515" width="22.7109375" style="18" customWidth="1"/>
    <col min="516" max="516" width="45.140625" style="18" customWidth="1"/>
    <col min="517" max="517" width="12" style="18" customWidth="1"/>
    <col min="518" max="518" width="13.7109375" style="18" customWidth="1"/>
    <col min="519" max="519" width="14.7109375" style="18" bestFit="1" customWidth="1"/>
    <col min="520" max="520" width="14.85546875" style="18" customWidth="1"/>
    <col min="521" max="521" width="17.5703125" style="18" customWidth="1"/>
    <col min="522" max="522" width="12.42578125" style="18" customWidth="1"/>
    <col min="523" max="523" width="16.7109375" style="18" customWidth="1"/>
    <col min="524" max="524" width="12.85546875" style="18" customWidth="1"/>
    <col min="525" max="525" width="34.42578125" style="18" customWidth="1"/>
    <col min="526" max="526" width="19.28515625" style="18" customWidth="1"/>
    <col min="527" max="770" width="9.140625" style="18"/>
    <col min="771" max="771" width="22.7109375" style="18" customWidth="1"/>
    <col min="772" max="772" width="45.140625" style="18" customWidth="1"/>
    <col min="773" max="773" width="12" style="18" customWidth="1"/>
    <col min="774" max="774" width="13.7109375" style="18" customWidth="1"/>
    <col min="775" max="775" width="14.7109375" style="18" bestFit="1" customWidth="1"/>
    <col min="776" max="776" width="14.85546875" style="18" customWidth="1"/>
    <col min="777" max="777" width="17.5703125" style="18" customWidth="1"/>
    <col min="778" max="778" width="12.42578125" style="18" customWidth="1"/>
    <col min="779" max="779" width="16.7109375" style="18" customWidth="1"/>
    <col min="780" max="780" width="12.85546875" style="18" customWidth="1"/>
    <col min="781" max="781" width="34.42578125" style="18" customWidth="1"/>
    <col min="782" max="782" width="19.28515625" style="18" customWidth="1"/>
    <col min="783" max="1026" width="9.140625" style="18"/>
    <col min="1027" max="1027" width="22.7109375" style="18" customWidth="1"/>
    <col min="1028" max="1028" width="45.140625" style="18" customWidth="1"/>
    <col min="1029" max="1029" width="12" style="18" customWidth="1"/>
    <col min="1030" max="1030" width="13.7109375" style="18" customWidth="1"/>
    <col min="1031" max="1031" width="14.7109375" style="18" bestFit="1" customWidth="1"/>
    <col min="1032" max="1032" width="14.85546875" style="18" customWidth="1"/>
    <col min="1033" max="1033" width="17.5703125" style="18" customWidth="1"/>
    <col min="1034" max="1034" width="12.42578125" style="18" customWidth="1"/>
    <col min="1035" max="1035" width="16.7109375" style="18" customWidth="1"/>
    <col min="1036" max="1036" width="12.85546875" style="18" customWidth="1"/>
    <col min="1037" max="1037" width="34.42578125" style="18" customWidth="1"/>
    <col min="1038" max="1038" width="19.28515625" style="18" customWidth="1"/>
    <col min="1039" max="1282" width="9.140625" style="18"/>
    <col min="1283" max="1283" width="22.7109375" style="18" customWidth="1"/>
    <col min="1284" max="1284" width="45.140625" style="18" customWidth="1"/>
    <col min="1285" max="1285" width="12" style="18" customWidth="1"/>
    <col min="1286" max="1286" width="13.7109375" style="18" customWidth="1"/>
    <col min="1287" max="1287" width="14.7109375" style="18" bestFit="1" customWidth="1"/>
    <col min="1288" max="1288" width="14.85546875" style="18" customWidth="1"/>
    <col min="1289" max="1289" width="17.5703125" style="18" customWidth="1"/>
    <col min="1290" max="1290" width="12.42578125" style="18" customWidth="1"/>
    <col min="1291" max="1291" width="16.7109375" style="18" customWidth="1"/>
    <col min="1292" max="1292" width="12.85546875" style="18" customWidth="1"/>
    <col min="1293" max="1293" width="34.42578125" style="18" customWidth="1"/>
    <col min="1294" max="1294" width="19.28515625" style="18" customWidth="1"/>
    <col min="1295" max="1538" width="9.140625" style="18"/>
    <col min="1539" max="1539" width="22.7109375" style="18" customWidth="1"/>
    <col min="1540" max="1540" width="45.140625" style="18" customWidth="1"/>
    <col min="1541" max="1541" width="12" style="18" customWidth="1"/>
    <col min="1542" max="1542" width="13.7109375" style="18" customWidth="1"/>
    <col min="1543" max="1543" width="14.7109375" style="18" bestFit="1" customWidth="1"/>
    <col min="1544" max="1544" width="14.85546875" style="18" customWidth="1"/>
    <col min="1545" max="1545" width="17.5703125" style="18" customWidth="1"/>
    <col min="1546" max="1546" width="12.42578125" style="18" customWidth="1"/>
    <col min="1547" max="1547" width="16.7109375" style="18" customWidth="1"/>
    <col min="1548" max="1548" width="12.85546875" style="18" customWidth="1"/>
    <col min="1549" max="1549" width="34.42578125" style="18" customWidth="1"/>
    <col min="1550" max="1550" width="19.28515625" style="18" customWidth="1"/>
    <col min="1551" max="1794" width="9.140625" style="18"/>
    <col min="1795" max="1795" width="22.7109375" style="18" customWidth="1"/>
    <col min="1796" max="1796" width="45.140625" style="18" customWidth="1"/>
    <col min="1797" max="1797" width="12" style="18" customWidth="1"/>
    <col min="1798" max="1798" width="13.7109375" style="18" customWidth="1"/>
    <col min="1799" max="1799" width="14.7109375" style="18" bestFit="1" customWidth="1"/>
    <col min="1800" max="1800" width="14.85546875" style="18" customWidth="1"/>
    <col min="1801" max="1801" width="17.5703125" style="18" customWidth="1"/>
    <col min="1802" max="1802" width="12.42578125" style="18" customWidth="1"/>
    <col min="1803" max="1803" width="16.7109375" style="18" customWidth="1"/>
    <col min="1804" max="1804" width="12.85546875" style="18" customWidth="1"/>
    <col min="1805" max="1805" width="34.42578125" style="18" customWidth="1"/>
    <col min="1806" max="1806" width="19.28515625" style="18" customWidth="1"/>
    <col min="1807" max="2050" width="9.140625" style="18"/>
    <col min="2051" max="2051" width="22.7109375" style="18" customWidth="1"/>
    <col min="2052" max="2052" width="45.140625" style="18" customWidth="1"/>
    <col min="2053" max="2053" width="12" style="18" customWidth="1"/>
    <col min="2054" max="2054" width="13.7109375" style="18" customWidth="1"/>
    <col min="2055" max="2055" width="14.7109375" style="18" bestFit="1" customWidth="1"/>
    <col min="2056" max="2056" width="14.85546875" style="18" customWidth="1"/>
    <col min="2057" max="2057" width="17.5703125" style="18" customWidth="1"/>
    <col min="2058" max="2058" width="12.42578125" style="18" customWidth="1"/>
    <col min="2059" max="2059" width="16.7109375" style="18" customWidth="1"/>
    <col min="2060" max="2060" width="12.85546875" style="18" customWidth="1"/>
    <col min="2061" max="2061" width="34.42578125" style="18" customWidth="1"/>
    <col min="2062" max="2062" width="19.28515625" style="18" customWidth="1"/>
    <col min="2063" max="2306" width="9.140625" style="18"/>
    <col min="2307" max="2307" width="22.7109375" style="18" customWidth="1"/>
    <col min="2308" max="2308" width="45.140625" style="18" customWidth="1"/>
    <col min="2309" max="2309" width="12" style="18" customWidth="1"/>
    <col min="2310" max="2310" width="13.7109375" style="18" customWidth="1"/>
    <col min="2311" max="2311" width="14.7109375" style="18" bestFit="1" customWidth="1"/>
    <col min="2312" max="2312" width="14.85546875" style="18" customWidth="1"/>
    <col min="2313" max="2313" width="17.5703125" style="18" customWidth="1"/>
    <col min="2314" max="2314" width="12.42578125" style="18" customWidth="1"/>
    <col min="2315" max="2315" width="16.7109375" style="18" customWidth="1"/>
    <col min="2316" max="2316" width="12.85546875" style="18" customWidth="1"/>
    <col min="2317" max="2317" width="34.42578125" style="18" customWidth="1"/>
    <col min="2318" max="2318" width="19.28515625" style="18" customWidth="1"/>
    <col min="2319" max="2562" width="9.140625" style="18"/>
    <col min="2563" max="2563" width="22.7109375" style="18" customWidth="1"/>
    <col min="2564" max="2564" width="45.140625" style="18" customWidth="1"/>
    <col min="2565" max="2565" width="12" style="18" customWidth="1"/>
    <col min="2566" max="2566" width="13.7109375" style="18" customWidth="1"/>
    <col min="2567" max="2567" width="14.7109375" style="18" bestFit="1" customWidth="1"/>
    <col min="2568" max="2568" width="14.85546875" style="18" customWidth="1"/>
    <col min="2569" max="2569" width="17.5703125" style="18" customWidth="1"/>
    <col min="2570" max="2570" width="12.42578125" style="18" customWidth="1"/>
    <col min="2571" max="2571" width="16.7109375" style="18" customWidth="1"/>
    <col min="2572" max="2572" width="12.85546875" style="18" customWidth="1"/>
    <col min="2573" max="2573" width="34.42578125" style="18" customWidth="1"/>
    <col min="2574" max="2574" width="19.28515625" style="18" customWidth="1"/>
    <col min="2575" max="2818" width="9.140625" style="18"/>
    <col min="2819" max="2819" width="22.7109375" style="18" customWidth="1"/>
    <col min="2820" max="2820" width="45.140625" style="18" customWidth="1"/>
    <col min="2821" max="2821" width="12" style="18" customWidth="1"/>
    <col min="2822" max="2822" width="13.7109375" style="18" customWidth="1"/>
    <col min="2823" max="2823" width="14.7109375" style="18" bestFit="1" customWidth="1"/>
    <col min="2824" max="2824" width="14.85546875" style="18" customWidth="1"/>
    <col min="2825" max="2825" width="17.5703125" style="18" customWidth="1"/>
    <col min="2826" max="2826" width="12.42578125" style="18" customWidth="1"/>
    <col min="2827" max="2827" width="16.7109375" style="18" customWidth="1"/>
    <col min="2828" max="2828" width="12.85546875" style="18" customWidth="1"/>
    <col min="2829" max="2829" width="34.42578125" style="18" customWidth="1"/>
    <col min="2830" max="2830" width="19.28515625" style="18" customWidth="1"/>
    <col min="2831" max="3074" width="9.140625" style="18"/>
    <col min="3075" max="3075" width="22.7109375" style="18" customWidth="1"/>
    <col min="3076" max="3076" width="45.140625" style="18" customWidth="1"/>
    <col min="3077" max="3077" width="12" style="18" customWidth="1"/>
    <col min="3078" max="3078" width="13.7109375" style="18" customWidth="1"/>
    <col min="3079" max="3079" width="14.7109375" style="18" bestFit="1" customWidth="1"/>
    <col min="3080" max="3080" width="14.85546875" style="18" customWidth="1"/>
    <col min="3081" max="3081" width="17.5703125" style="18" customWidth="1"/>
    <col min="3082" max="3082" width="12.42578125" style="18" customWidth="1"/>
    <col min="3083" max="3083" width="16.7109375" style="18" customWidth="1"/>
    <col min="3084" max="3084" width="12.85546875" style="18" customWidth="1"/>
    <col min="3085" max="3085" width="34.42578125" style="18" customWidth="1"/>
    <col min="3086" max="3086" width="19.28515625" style="18" customWidth="1"/>
    <col min="3087" max="3330" width="9.140625" style="18"/>
    <col min="3331" max="3331" width="22.7109375" style="18" customWidth="1"/>
    <col min="3332" max="3332" width="45.140625" style="18" customWidth="1"/>
    <col min="3333" max="3333" width="12" style="18" customWidth="1"/>
    <col min="3334" max="3334" width="13.7109375" style="18" customWidth="1"/>
    <col min="3335" max="3335" width="14.7109375" style="18" bestFit="1" customWidth="1"/>
    <col min="3336" max="3336" width="14.85546875" style="18" customWidth="1"/>
    <col min="3337" max="3337" width="17.5703125" style="18" customWidth="1"/>
    <col min="3338" max="3338" width="12.42578125" style="18" customWidth="1"/>
    <col min="3339" max="3339" width="16.7109375" style="18" customWidth="1"/>
    <col min="3340" max="3340" width="12.85546875" style="18" customWidth="1"/>
    <col min="3341" max="3341" width="34.42578125" style="18" customWidth="1"/>
    <col min="3342" max="3342" width="19.28515625" style="18" customWidth="1"/>
    <col min="3343" max="3586" width="9.140625" style="18"/>
    <col min="3587" max="3587" width="22.7109375" style="18" customWidth="1"/>
    <col min="3588" max="3588" width="45.140625" style="18" customWidth="1"/>
    <col min="3589" max="3589" width="12" style="18" customWidth="1"/>
    <col min="3590" max="3590" width="13.7109375" style="18" customWidth="1"/>
    <col min="3591" max="3591" width="14.7109375" style="18" bestFit="1" customWidth="1"/>
    <col min="3592" max="3592" width="14.85546875" style="18" customWidth="1"/>
    <col min="3593" max="3593" width="17.5703125" style="18" customWidth="1"/>
    <col min="3594" max="3594" width="12.42578125" style="18" customWidth="1"/>
    <col min="3595" max="3595" width="16.7109375" style="18" customWidth="1"/>
    <col min="3596" max="3596" width="12.85546875" style="18" customWidth="1"/>
    <col min="3597" max="3597" width="34.42578125" style="18" customWidth="1"/>
    <col min="3598" max="3598" width="19.28515625" style="18" customWidth="1"/>
    <col min="3599" max="3842" width="9.140625" style="18"/>
    <col min="3843" max="3843" width="22.7109375" style="18" customWidth="1"/>
    <col min="3844" max="3844" width="45.140625" style="18" customWidth="1"/>
    <col min="3845" max="3845" width="12" style="18" customWidth="1"/>
    <col min="3846" max="3846" width="13.7109375" style="18" customWidth="1"/>
    <col min="3847" max="3847" width="14.7109375" style="18" bestFit="1" customWidth="1"/>
    <col min="3848" max="3848" width="14.85546875" style="18" customWidth="1"/>
    <col min="3849" max="3849" width="17.5703125" style="18" customWidth="1"/>
    <col min="3850" max="3850" width="12.42578125" style="18" customWidth="1"/>
    <col min="3851" max="3851" width="16.7109375" style="18" customWidth="1"/>
    <col min="3852" max="3852" width="12.85546875" style="18" customWidth="1"/>
    <col min="3853" max="3853" width="34.42578125" style="18" customWidth="1"/>
    <col min="3854" max="3854" width="19.28515625" style="18" customWidth="1"/>
    <col min="3855" max="4098" width="9.140625" style="18"/>
    <col min="4099" max="4099" width="22.7109375" style="18" customWidth="1"/>
    <col min="4100" max="4100" width="45.140625" style="18" customWidth="1"/>
    <col min="4101" max="4101" width="12" style="18" customWidth="1"/>
    <col min="4102" max="4102" width="13.7109375" style="18" customWidth="1"/>
    <col min="4103" max="4103" width="14.7109375" style="18" bestFit="1" customWidth="1"/>
    <col min="4104" max="4104" width="14.85546875" style="18" customWidth="1"/>
    <col min="4105" max="4105" width="17.5703125" style="18" customWidth="1"/>
    <col min="4106" max="4106" width="12.42578125" style="18" customWidth="1"/>
    <col min="4107" max="4107" width="16.7109375" style="18" customWidth="1"/>
    <col min="4108" max="4108" width="12.85546875" style="18" customWidth="1"/>
    <col min="4109" max="4109" width="34.42578125" style="18" customWidth="1"/>
    <col min="4110" max="4110" width="19.28515625" style="18" customWidth="1"/>
    <col min="4111" max="4354" width="9.140625" style="18"/>
    <col min="4355" max="4355" width="22.7109375" style="18" customWidth="1"/>
    <col min="4356" max="4356" width="45.140625" style="18" customWidth="1"/>
    <col min="4357" max="4357" width="12" style="18" customWidth="1"/>
    <col min="4358" max="4358" width="13.7109375" style="18" customWidth="1"/>
    <col min="4359" max="4359" width="14.7109375" style="18" bestFit="1" customWidth="1"/>
    <col min="4360" max="4360" width="14.85546875" style="18" customWidth="1"/>
    <col min="4361" max="4361" width="17.5703125" style="18" customWidth="1"/>
    <col min="4362" max="4362" width="12.42578125" style="18" customWidth="1"/>
    <col min="4363" max="4363" width="16.7109375" style="18" customWidth="1"/>
    <col min="4364" max="4364" width="12.85546875" style="18" customWidth="1"/>
    <col min="4365" max="4365" width="34.42578125" style="18" customWidth="1"/>
    <col min="4366" max="4366" width="19.28515625" style="18" customWidth="1"/>
    <col min="4367" max="4610" width="9.140625" style="18"/>
    <col min="4611" max="4611" width="22.7109375" style="18" customWidth="1"/>
    <col min="4612" max="4612" width="45.140625" style="18" customWidth="1"/>
    <col min="4613" max="4613" width="12" style="18" customWidth="1"/>
    <col min="4614" max="4614" width="13.7109375" style="18" customWidth="1"/>
    <col min="4615" max="4615" width="14.7109375" style="18" bestFit="1" customWidth="1"/>
    <col min="4616" max="4616" width="14.85546875" style="18" customWidth="1"/>
    <col min="4617" max="4617" width="17.5703125" style="18" customWidth="1"/>
    <col min="4618" max="4618" width="12.42578125" style="18" customWidth="1"/>
    <col min="4619" max="4619" width="16.7109375" style="18" customWidth="1"/>
    <col min="4620" max="4620" width="12.85546875" style="18" customWidth="1"/>
    <col min="4621" max="4621" width="34.42578125" style="18" customWidth="1"/>
    <col min="4622" max="4622" width="19.28515625" style="18" customWidth="1"/>
    <col min="4623" max="4866" width="9.140625" style="18"/>
    <col min="4867" max="4867" width="22.7109375" style="18" customWidth="1"/>
    <col min="4868" max="4868" width="45.140625" style="18" customWidth="1"/>
    <col min="4869" max="4869" width="12" style="18" customWidth="1"/>
    <col min="4870" max="4870" width="13.7109375" style="18" customWidth="1"/>
    <col min="4871" max="4871" width="14.7109375" style="18" bestFit="1" customWidth="1"/>
    <col min="4872" max="4872" width="14.85546875" style="18" customWidth="1"/>
    <col min="4873" max="4873" width="17.5703125" style="18" customWidth="1"/>
    <col min="4874" max="4874" width="12.42578125" style="18" customWidth="1"/>
    <col min="4875" max="4875" width="16.7109375" style="18" customWidth="1"/>
    <col min="4876" max="4876" width="12.85546875" style="18" customWidth="1"/>
    <col min="4877" max="4877" width="34.42578125" style="18" customWidth="1"/>
    <col min="4878" max="4878" width="19.28515625" style="18" customWidth="1"/>
    <col min="4879" max="5122" width="9.140625" style="18"/>
    <col min="5123" max="5123" width="22.7109375" style="18" customWidth="1"/>
    <col min="5124" max="5124" width="45.140625" style="18" customWidth="1"/>
    <col min="5125" max="5125" width="12" style="18" customWidth="1"/>
    <col min="5126" max="5126" width="13.7109375" style="18" customWidth="1"/>
    <col min="5127" max="5127" width="14.7109375" style="18" bestFit="1" customWidth="1"/>
    <col min="5128" max="5128" width="14.85546875" style="18" customWidth="1"/>
    <col min="5129" max="5129" width="17.5703125" style="18" customWidth="1"/>
    <col min="5130" max="5130" width="12.42578125" style="18" customWidth="1"/>
    <col min="5131" max="5131" width="16.7109375" style="18" customWidth="1"/>
    <col min="5132" max="5132" width="12.85546875" style="18" customWidth="1"/>
    <col min="5133" max="5133" width="34.42578125" style="18" customWidth="1"/>
    <col min="5134" max="5134" width="19.28515625" style="18" customWidth="1"/>
    <col min="5135" max="5378" width="9.140625" style="18"/>
    <col min="5379" max="5379" width="22.7109375" style="18" customWidth="1"/>
    <col min="5380" max="5380" width="45.140625" style="18" customWidth="1"/>
    <col min="5381" max="5381" width="12" style="18" customWidth="1"/>
    <col min="5382" max="5382" width="13.7109375" style="18" customWidth="1"/>
    <col min="5383" max="5383" width="14.7109375" style="18" bestFit="1" customWidth="1"/>
    <col min="5384" max="5384" width="14.85546875" style="18" customWidth="1"/>
    <col min="5385" max="5385" width="17.5703125" style="18" customWidth="1"/>
    <col min="5386" max="5386" width="12.42578125" style="18" customWidth="1"/>
    <col min="5387" max="5387" width="16.7109375" style="18" customWidth="1"/>
    <col min="5388" max="5388" width="12.85546875" style="18" customWidth="1"/>
    <col min="5389" max="5389" width="34.42578125" style="18" customWidth="1"/>
    <col min="5390" max="5390" width="19.28515625" style="18" customWidth="1"/>
    <col min="5391" max="5634" width="9.140625" style="18"/>
    <col min="5635" max="5635" width="22.7109375" style="18" customWidth="1"/>
    <col min="5636" max="5636" width="45.140625" style="18" customWidth="1"/>
    <col min="5637" max="5637" width="12" style="18" customWidth="1"/>
    <col min="5638" max="5638" width="13.7109375" style="18" customWidth="1"/>
    <col min="5639" max="5639" width="14.7109375" style="18" bestFit="1" customWidth="1"/>
    <col min="5640" max="5640" width="14.85546875" style="18" customWidth="1"/>
    <col min="5641" max="5641" width="17.5703125" style="18" customWidth="1"/>
    <col min="5642" max="5642" width="12.42578125" style="18" customWidth="1"/>
    <col min="5643" max="5643" width="16.7109375" style="18" customWidth="1"/>
    <col min="5644" max="5644" width="12.85546875" style="18" customWidth="1"/>
    <col min="5645" max="5645" width="34.42578125" style="18" customWidth="1"/>
    <col min="5646" max="5646" width="19.28515625" style="18" customWidth="1"/>
    <col min="5647" max="5890" width="9.140625" style="18"/>
    <col min="5891" max="5891" width="22.7109375" style="18" customWidth="1"/>
    <col min="5892" max="5892" width="45.140625" style="18" customWidth="1"/>
    <col min="5893" max="5893" width="12" style="18" customWidth="1"/>
    <col min="5894" max="5894" width="13.7109375" style="18" customWidth="1"/>
    <col min="5895" max="5895" width="14.7109375" style="18" bestFit="1" customWidth="1"/>
    <col min="5896" max="5896" width="14.85546875" style="18" customWidth="1"/>
    <col min="5897" max="5897" width="17.5703125" style="18" customWidth="1"/>
    <col min="5898" max="5898" width="12.42578125" style="18" customWidth="1"/>
    <col min="5899" max="5899" width="16.7109375" style="18" customWidth="1"/>
    <col min="5900" max="5900" width="12.85546875" style="18" customWidth="1"/>
    <col min="5901" max="5901" width="34.42578125" style="18" customWidth="1"/>
    <col min="5902" max="5902" width="19.28515625" style="18" customWidth="1"/>
    <col min="5903" max="6146" width="9.140625" style="18"/>
    <col min="6147" max="6147" width="22.7109375" style="18" customWidth="1"/>
    <col min="6148" max="6148" width="45.140625" style="18" customWidth="1"/>
    <col min="6149" max="6149" width="12" style="18" customWidth="1"/>
    <col min="6150" max="6150" width="13.7109375" style="18" customWidth="1"/>
    <col min="6151" max="6151" width="14.7109375" style="18" bestFit="1" customWidth="1"/>
    <col min="6152" max="6152" width="14.85546875" style="18" customWidth="1"/>
    <col min="6153" max="6153" width="17.5703125" style="18" customWidth="1"/>
    <col min="6154" max="6154" width="12.42578125" style="18" customWidth="1"/>
    <col min="6155" max="6155" width="16.7109375" style="18" customWidth="1"/>
    <col min="6156" max="6156" width="12.85546875" style="18" customWidth="1"/>
    <col min="6157" max="6157" width="34.42578125" style="18" customWidth="1"/>
    <col min="6158" max="6158" width="19.28515625" style="18" customWidth="1"/>
    <col min="6159" max="6402" width="9.140625" style="18"/>
    <col min="6403" max="6403" width="22.7109375" style="18" customWidth="1"/>
    <col min="6404" max="6404" width="45.140625" style="18" customWidth="1"/>
    <col min="6405" max="6405" width="12" style="18" customWidth="1"/>
    <col min="6406" max="6406" width="13.7109375" style="18" customWidth="1"/>
    <col min="6407" max="6407" width="14.7109375" style="18" bestFit="1" customWidth="1"/>
    <col min="6408" max="6408" width="14.85546875" style="18" customWidth="1"/>
    <col min="6409" max="6409" width="17.5703125" style="18" customWidth="1"/>
    <col min="6410" max="6410" width="12.42578125" style="18" customWidth="1"/>
    <col min="6411" max="6411" width="16.7109375" style="18" customWidth="1"/>
    <col min="6412" max="6412" width="12.85546875" style="18" customWidth="1"/>
    <col min="6413" max="6413" width="34.42578125" style="18" customWidth="1"/>
    <col min="6414" max="6414" width="19.28515625" style="18" customWidth="1"/>
    <col min="6415" max="6658" width="9.140625" style="18"/>
    <col min="6659" max="6659" width="22.7109375" style="18" customWidth="1"/>
    <col min="6660" max="6660" width="45.140625" style="18" customWidth="1"/>
    <col min="6661" max="6661" width="12" style="18" customWidth="1"/>
    <col min="6662" max="6662" width="13.7109375" style="18" customWidth="1"/>
    <col min="6663" max="6663" width="14.7109375" style="18" bestFit="1" customWidth="1"/>
    <col min="6664" max="6664" width="14.85546875" style="18" customWidth="1"/>
    <col min="6665" max="6665" width="17.5703125" style="18" customWidth="1"/>
    <col min="6666" max="6666" width="12.42578125" style="18" customWidth="1"/>
    <col min="6667" max="6667" width="16.7109375" style="18" customWidth="1"/>
    <col min="6668" max="6668" width="12.85546875" style="18" customWidth="1"/>
    <col min="6669" max="6669" width="34.42578125" style="18" customWidth="1"/>
    <col min="6670" max="6670" width="19.28515625" style="18" customWidth="1"/>
    <col min="6671" max="6914" width="9.140625" style="18"/>
    <col min="6915" max="6915" width="22.7109375" style="18" customWidth="1"/>
    <col min="6916" max="6916" width="45.140625" style="18" customWidth="1"/>
    <col min="6917" max="6917" width="12" style="18" customWidth="1"/>
    <col min="6918" max="6918" width="13.7109375" style="18" customWidth="1"/>
    <col min="6919" max="6919" width="14.7109375" style="18" bestFit="1" customWidth="1"/>
    <col min="6920" max="6920" width="14.85546875" style="18" customWidth="1"/>
    <col min="6921" max="6921" width="17.5703125" style="18" customWidth="1"/>
    <col min="6922" max="6922" width="12.42578125" style="18" customWidth="1"/>
    <col min="6923" max="6923" width="16.7109375" style="18" customWidth="1"/>
    <col min="6924" max="6924" width="12.85546875" style="18" customWidth="1"/>
    <col min="6925" max="6925" width="34.42578125" style="18" customWidth="1"/>
    <col min="6926" max="6926" width="19.28515625" style="18" customWidth="1"/>
    <col min="6927" max="7170" width="9.140625" style="18"/>
    <col min="7171" max="7171" width="22.7109375" style="18" customWidth="1"/>
    <col min="7172" max="7172" width="45.140625" style="18" customWidth="1"/>
    <col min="7173" max="7173" width="12" style="18" customWidth="1"/>
    <col min="7174" max="7174" width="13.7109375" style="18" customWidth="1"/>
    <col min="7175" max="7175" width="14.7109375" style="18" bestFit="1" customWidth="1"/>
    <col min="7176" max="7176" width="14.85546875" style="18" customWidth="1"/>
    <col min="7177" max="7177" width="17.5703125" style="18" customWidth="1"/>
    <col min="7178" max="7178" width="12.42578125" style="18" customWidth="1"/>
    <col min="7179" max="7179" width="16.7109375" style="18" customWidth="1"/>
    <col min="7180" max="7180" width="12.85546875" style="18" customWidth="1"/>
    <col min="7181" max="7181" width="34.42578125" style="18" customWidth="1"/>
    <col min="7182" max="7182" width="19.28515625" style="18" customWidth="1"/>
    <col min="7183" max="7426" width="9.140625" style="18"/>
    <col min="7427" max="7427" width="22.7109375" style="18" customWidth="1"/>
    <col min="7428" max="7428" width="45.140625" style="18" customWidth="1"/>
    <col min="7429" max="7429" width="12" style="18" customWidth="1"/>
    <col min="7430" max="7430" width="13.7109375" style="18" customWidth="1"/>
    <col min="7431" max="7431" width="14.7109375" style="18" bestFit="1" customWidth="1"/>
    <col min="7432" max="7432" width="14.85546875" style="18" customWidth="1"/>
    <col min="7433" max="7433" width="17.5703125" style="18" customWidth="1"/>
    <col min="7434" max="7434" width="12.42578125" style="18" customWidth="1"/>
    <col min="7435" max="7435" width="16.7109375" style="18" customWidth="1"/>
    <col min="7436" max="7436" width="12.85546875" style="18" customWidth="1"/>
    <col min="7437" max="7437" width="34.42578125" style="18" customWidth="1"/>
    <col min="7438" max="7438" width="19.28515625" style="18" customWidth="1"/>
    <col min="7439" max="7682" width="9.140625" style="18"/>
    <col min="7683" max="7683" width="22.7109375" style="18" customWidth="1"/>
    <col min="7684" max="7684" width="45.140625" style="18" customWidth="1"/>
    <col min="7685" max="7685" width="12" style="18" customWidth="1"/>
    <col min="7686" max="7686" width="13.7109375" style="18" customWidth="1"/>
    <col min="7687" max="7687" width="14.7109375" style="18" bestFit="1" customWidth="1"/>
    <col min="7688" max="7688" width="14.85546875" style="18" customWidth="1"/>
    <col min="7689" max="7689" width="17.5703125" style="18" customWidth="1"/>
    <col min="7690" max="7690" width="12.42578125" style="18" customWidth="1"/>
    <col min="7691" max="7691" width="16.7109375" style="18" customWidth="1"/>
    <col min="7692" max="7692" width="12.85546875" style="18" customWidth="1"/>
    <col min="7693" max="7693" width="34.42578125" style="18" customWidth="1"/>
    <col min="7694" max="7694" width="19.28515625" style="18" customWidth="1"/>
    <col min="7695" max="7938" width="9.140625" style="18"/>
    <col min="7939" max="7939" width="22.7109375" style="18" customWidth="1"/>
    <col min="7940" max="7940" width="45.140625" style="18" customWidth="1"/>
    <col min="7941" max="7941" width="12" style="18" customWidth="1"/>
    <col min="7942" max="7942" width="13.7109375" style="18" customWidth="1"/>
    <col min="7943" max="7943" width="14.7109375" style="18" bestFit="1" customWidth="1"/>
    <col min="7944" max="7944" width="14.85546875" style="18" customWidth="1"/>
    <col min="7945" max="7945" width="17.5703125" style="18" customWidth="1"/>
    <col min="7946" max="7946" width="12.42578125" style="18" customWidth="1"/>
    <col min="7947" max="7947" width="16.7109375" style="18" customWidth="1"/>
    <col min="7948" max="7948" width="12.85546875" style="18" customWidth="1"/>
    <col min="7949" max="7949" width="34.42578125" style="18" customWidth="1"/>
    <col min="7950" max="7950" width="19.28515625" style="18" customWidth="1"/>
    <col min="7951" max="8194" width="9.140625" style="18"/>
    <col min="8195" max="8195" width="22.7109375" style="18" customWidth="1"/>
    <col min="8196" max="8196" width="45.140625" style="18" customWidth="1"/>
    <col min="8197" max="8197" width="12" style="18" customWidth="1"/>
    <col min="8198" max="8198" width="13.7109375" style="18" customWidth="1"/>
    <col min="8199" max="8199" width="14.7109375" style="18" bestFit="1" customWidth="1"/>
    <col min="8200" max="8200" width="14.85546875" style="18" customWidth="1"/>
    <col min="8201" max="8201" width="17.5703125" style="18" customWidth="1"/>
    <col min="8202" max="8202" width="12.42578125" style="18" customWidth="1"/>
    <col min="8203" max="8203" width="16.7109375" style="18" customWidth="1"/>
    <col min="8204" max="8204" width="12.85546875" style="18" customWidth="1"/>
    <col min="8205" max="8205" width="34.42578125" style="18" customWidth="1"/>
    <col min="8206" max="8206" width="19.28515625" style="18" customWidth="1"/>
    <col min="8207" max="8450" width="9.140625" style="18"/>
    <col min="8451" max="8451" width="22.7109375" style="18" customWidth="1"/>
    <col min="8452" max="8452" width="45.140625" style="18" customWidth="1"/>
    <col min="8453" max="8453" width="12" style="18" customWidth="1"/>
    <col min="8454" max="8454" width="13.7109375" style="18" customWidth="1"/>
    <col min="8455" max="8455" width="14.7109375" style="18" bestFit="1" customWidth="1"/>
    <col min="8456" max="8456" width="14.85546875" style="18" customWidth="1"/>
    <col min="8457" max="8457" width="17.5703125" style="18" customWidth="1"/>
    <col min="8458" max="8458" width="12.42578125" style="18" customWidth="1"/>
    <col min="8459" max="8459" width="16.7109375" style="18" customWidth="1"/>
    <col min="8460" max="8460" width="12.85546875" style="18" customWidth="1"/>
    <col min="8461" max="8461" width="34.42578125" style="18" customWidth="1"/>
    <col min="8462" max="8462" width="19.28515625" style="18" customWidth="1"/>
    <col min="8463" max="8706" width="9.140625" style="18"/>
    <col min="8707" max="8707" width="22.7109375" style="18" customWidth="1"/>
    <col min="8708" max="8708" width="45.140625" style="18" customWidth="1"/>
    <col min="8709" max="8709" width="12" style="18" customWidth="1"/>
    <col min="8710" max="8710" width="13.7109375" style="18" customWidth="1"/>
    <col min="8711" max="8711" width="14.7109375" style="18" bestFit="1" customWidth="1"/>
    <col min="8712" max="8712" width="14.85546875" style="18" customWidth="1"/>
    <col min="8713" max="8713" width="17.5703125" style="18" customWidth="1"/>
    <col min="8714" max="8714" width="12.42578125" style="18" customWidth="1"/>
    <col min="8715" max="8715" width="16.7109375" style="18" customWidth="1"/>
    <col min="8716" max="8716" width="12.85546875" style="18" customWidth="1"/>
    <col min="8717" max="8717" width="34.42578125" style="18" customWidth="1"/>
    <col min="8718" max="8718" width="19.28515625" style="18" customWidth="1"/>
    <col min="8719" max="8962" width="9.140625" style="18"/>
    <col min="8963" max="8963" width="22.7109375" style="18" customWidth="1"/>
    <col min="8964" max="8964" width="45.140625" style="18" customWidth="1"/>
    <col min="8965" max="8965" width="12" style="18" customWidth="1"/>
    <col min="8966" max="8966" width="13.7109375" style="18" customWidth="1"/>
    <col min="8967" max="8967" width="14.7109375" style="18" bestFit="1" customWidth="1"/>
    <col min="8968" max="8968" width="14.85546875" style="18" customWidth="1"/>
    <col min="8969" max="8969" width="17.5703125" style="18" customWidth="1"/>
    <col min="8970" max="8970" width="12.42578125" style="18" customWidth="1"/>
    <col min="8971" max="8971" width="16.7109375" style="18" customWidth="1"/>
    <col min="8972" max="8972" width="12.85546875" style="18" customWidth="1"/>
    <col min="8973" max="8973" width="34.42578125" style="18" customWidth="1"/>
    <col min="8974" max="8974" width="19.28515625" style="18" customWidth="1"/>
    <col min="8975" max="9218" width="9.140625" style="18"/>
    <col min="9219" max="9219" width="22.7109375" style="18" customWidth="1"/>
    <col min="9220" max="9220" width="45.140625" style="18" customWidth="1"/>
    <col min="9221" max="9221" width="12" style="18" customWidth="1"/>
    <col min="9222" max="9222" width="13.7109375" style="18" customWidth="1"/>
    <col min="9223" max="9223" width="14.7109375" style="18" bestFit="1" customWidth="1"/>
    <col min="9224" max="9224" width="14.85546875" style="18" customWidth="1"/>
    <col min="9225" max="9225" width="17.5703125" style="18" customWidth="1"/>
    <col min="9226" max="9226" width="12.42578125" style="18" customWidth="1"/>
    <col min="9227" max="9227" width="16.7109375" style="18" customWidth="1"/>
    <col min="9228" max="9228" width="12.85546875" style="18" customWidth="1"/>
    <col min="9229" max="9229" width="34.42578125" style="18" customWidth="1"/>
    <col min="9230" max="9230" width="19.28515625" style="18" customWidth="1"/>
    <col min="9231" max="9474" width="9.140625" style="18"/>
    <col min="9475" max="9475" width="22.7109375" style="18" customWidth="1"/>
    <col min="9476" max="9476" width="45.140625" style="18" customWidth="1"/>
    <col min="9477" max="9477" width="12" style="18" customWidth="1"/>
    <col min="9478" max="9478" width="13.7109375" style="18" customWidth="1"/>
    <col min="9479" max="9479" width="14.7109375" style="18" bestFit="1" customWidth="1"/>
    <col min="9480" max="9480" width="14.85546875" style="18" customWidth="1"/>
    <col min="9481" max="9481" width="17.5703125" style="18" customWidth="1"/>
    <col min="9482" max="9482" width="12.42578125" style="18" customWidth="1"/>
    <col min="9483" max="9483" width="16.7109375" style="18" customWidth="1"/>
    <col min="9484" max="9484" width="12.85546875" style="18" customWidth="1"/>
    <col min="9485" max="9485" width="34.42578125" style="18" customWidth="1"/>
    <col min="9486" max="9486" width="19.28515625" style="18" customWidth="1"/>
    <col min="9487" max="9730" width="9.140625" style="18"/>
    <col min="9731" max="9731" width="22.7109375" style="18" customWidth="1"/>
    <col min="9732" max="9732" width="45.140625" style="18" customWidth="1"/>
    <col min="9733" max="9733" width="12" style="18" customWidth="1"/>
    <col min="9734" max="9734" width="13.7109375" style="18" customWidth="1"/>
    <col min="9735" max="9735" width="14.7109375" style="18" bestFit="1" customWidth="1"/>
    <col min="9736" max="9736" width="14.85546875" style="18" customWidth="1"/>
    <col min="9737" max="9737" width="17.5703125" style="18" customWidth="1"/>
    <col min="9738" max="9738" width="12.42578125" style="18" customWidth="1"/>
    <col min="9739" max="9739" width="16.7109375" style="18" customWidth="1"/>
    <col min="9740" max="9740" width="12.85546875" style="18" customWidth="1"/>
    <col min="9741" max="9741" width="34.42578125" style="18" customWidth="1"/>
    <col min="9742" max="9742" width="19.28515625" style="18" customWidth="1"/>
    <col min="9743" max="9986" width="9.140625" style="18"/>
    <col min="9987" max="9987" width="22.7109375" style="18" customWidth="1"/>
    <col min="9988" max="9988" width="45.140625" style="18" customWidth="1"/>
    <col min="9989" max="9989" width="12" style="18" customWidth="1"/>
    <col min="9990" max="9990" width="13.7109375" style="18" customWidth="1"/>
    <col min="9991" max="9991" width="14.7109375" style="18" bestFit="1" customWidth="1"/>
    <col min="9992" max="9992" width="14.85546875" style="18" customWidth="1"/>
    <col min="9993" max="9993" width="17.5703125" style="18" customWidth="1"/>
    <col min="9994" max="9994" width="12.42578125" style="18" customWidth="1"/>
    <col min="9995" max="9995" width="16.7109375" style="18" customWidth="1"/>
    <col min="9996" max="9996" width="12.85546875" style="18" customWidth="1"/>
    <col min="9997" max="9997" width="34.42578125" style="18" customWidth="1"/>
    <col min="9998" max="9998" width="19.28515625" style="18" customWidth="1"/>
    <col min="9999" max="10242" width="9.140625" style="18"/>
    <col min="10243" max="10243" width="22.7109375" style="18" customWidth="1"/>
    <col min="10244" max="10244" width="45.140625" style="18" customWidth="1"/>
    <col min="10245" max="10245" width="12" style="18" customWidth="1"/>
    <col min="10246" max="10246" width="13.7109375" style="18" customWidth="1"/>
    <col min="10247" max="10247" width="14.7109375" style="18" bestFit="1" customWidth="1"/>
    <col min="10248" max="10248" width="14.85546875" style="18" customWidth="1"/>
    <col min="10249" max="10249" width="17.5703125" style="18" customWidth="1"/>
    <col min="10250" max="10250" width="12.42578125" style="18" customWidth="1"/>
    <col min="10251" max="10251" width="16.7109375" style="18" customWidth="1"/>
    <col min="10252" max="10252" width="12.85546875" style="18" customWidth="1"/>
    <col min="10253" max="10253" width="34.42578125" style="18" customWidth="1"/>
    <col min="10254" max="10254" width="19.28515625" style="18" customWidth="1"/>
    <col min="10255" max="10498" width="9.140625" style="18"/>
    <col min="10499" max="10499" width="22.7109375" style="18" customWidth="1"/>
    <col min="10500" max="10500" width="45.140625" style="18" customWidth="1"/>
    <col min="10501" max="10501" width="12" style="18" customWidth="1"/>
    <col min="10502" max="10502" width="13.7109375" style="18" customWidth="1"/>
    <col min="10503" max="10503" width="14.7109375" style="18" bestFit="1" customWidth="1"/>
    <col min="10504" max="10504" width="14.85546875" style="18" customWidth="1"/>
    <col min="10505" max="10505" width="17.5703125" style="18" customWidth="1"/>
    <col min="10506" max="10506" width="12.42578125" style="18" customWidth="1"/>
    <col min="10507" max="10507" width="16.7109375" style="18" customWidth="1"/>
    <col min="10508" max="10508" width="12.85546875" style="18" customWidth="1"/>
    <col min="10509" max="10509" width="34.42578125" style="18" customWidth="1"/>
    <col min="10510" max="10510" width="19.28515625" style="18" customWidth="1"/>
    <col min="10511" max="10754" width="9.140625" style="18"/>
    <col min="10755" max="10755" width="22.7109375" style="18" customWidth="1"/>
    <col min="10756" max="10756" width="45.140625" style="18" customWidth="1"/>
    <col min="10757" max="10757" width="12" style="18" customWidth="1"/>
    <col min="10758" max="10758" width="13.7109375" style="18" customWidth="1"/>
    <col min="10759" max="10759" width="14.7109375" style="18" bestFit="1" customWidth="1"/>
    <col min="10760" max="10760" width="14.85546875" style="18" customWidth="1"/>
    <col min="10761" max="10761" width="17.5703125" style="18" customWidth="1"/>
    <col min="10762" max="10762" width="12.42578125" style="18" customWidth="1"/>
    <col min="10763" max="10763" width="16.7109375" style="18" customWidth="1"/>
    <col min="10764" max="10764" width="12.85546875" style="18" customWidth="1"/>
    <col min="10765" max="10765" width="34.42578125" style="18" customWidth="1"/>
    <col min="10766" max="10766" width="19.28515625" style="18" customWidth="1"/>
    <col min="10767" max="11010" width="9.140625" style="18"/>
    <col min="11011" max="11011" width="22.7109375" style="18" customWidth="1"/>
    <col min="11012" max="11012" width="45.140625" style="18" customWidth="1"/>
    <col min="11013" max="11013" width="12" style="18" customWidth="1"/>
    <col min="11014" max="11014" width="13.7109375" style="18" customWidth="1"/>
    <col min="11015" max="11015" width="14.7109375" style="18" bestFit="1" customWidth="1"/>
    <col min="11016" max="11016" width="14.85546875" style="18" customWidth="1"/>
    <col min="11017" max="11017" width="17.5703125" style="18" customWidth="1"/>
    <col min="11018" max="11018" width="12.42578125" style="18" customWidth="1"/>
    <col min="11019" max="11019" width="16.7109375" style="18" customWidth="1"/>
    <col min="11020" max="11020" width="12.85546875" style="18" customWidth="1"/>
    <col min="11021" max="11021" width="34.42578125" style="18" customWidth="1"/>
    <col min="11022" max="11022" width="19.28515625" style="18" customWidth="1"/>
    <col min="11023" max="11266" width="9.140625" style="18"/>
    <col min="11267" max="11267" width="22.7109375" style="18" customWidth="1"/>
    <col min="11268" max="11268" width="45.140625" style="18" customWidth="1"/>
    <col min="11269" max="11269" width="12" style="18" customWidth="1"/>
    <col min="11270" max="11270" width="13.7109375" style="18" customWidth="1"/>
    <col min="11271" max="11271" width="14.7109375" style="18" bestFit="1" customWidth="1"/>
    <col min="11272" max="11272" width="14.85546875" style="18" customWidth="1"/>
    <col min="11273" max="11273" width="17.5703125" style="18" customWidth="1"/>
    <col min="11274" max="11274" width="12.42578125" style="18" customWidth="1"/>
    <col min="11275" max="11275" width="16.7109375" style="18" customWidth="1"/>
    <col min="11276" max="11276" width="12.85546875" style="18" customWidth="1"/>
    <col min="11277" max="11277" width="34.42578125" style="18" customWidth="1"/>
    <col min="11278" max="11278" width="19.28515625" style="18" customWidth="1"/>
    <col min="11279" max="11522" width="9.140625" style="18"/>
    <col min="11523" max="11523" width="22.7109375" style="18" customWidth="1"/>
    <col min="11524" max="11524" width="45.140625" style="18" customWidth="1"/>
    <col min="11525" max="11525" width="12" style="18" customWidth="1"/>
    <col min="11526" max="11526" width="13.7109375" style="18" customWidth="1"/>
    <col min="11527" max="11527" width="14.7109375" style="18" bestFit="1" customWidth="1"/>
    <col min="11528" max="11528" width="14.85546875" style="18" customWidth="1"/>
    <col min="11529" max="11529" width="17.5703125" style="18" customWidth="1"/>
    <col min="11530" max="11530" width="12.42578125" style="18" customWidth="1"/>
    <col min="11531" max="11531" width="16.7109375" style="18" customWidth="1"/>
    <col min="11532" max="11532" width="12.85546875" style="18" customWidth="1"/>
    <col min="11533" max="11533" width="34.42578125" style="18" customWidth="1"/>
    <col min="11534" max="11534" width="19.28515625" style="18" customWidth="1"/>
    <col min="11535" max="11778" width="9.140625" style="18"/>
    <col min="11779" max="11779" width="22.7109375" style="18" customWidth="1"/>
    <col min="11780" max="11780" width="45.140625" style="18" customWidth="1"/>
    <col min="11781" max="11781" width="12" style="18" customWidth="1"/>
    <col min="11782" max="11782" width="13.7109375" style="18" customWidth="1"/>
    <col min="11783" max="11783" width="14.7109375" style="18" bestFit="1" customWidth="1"/>
    <col min="11784" max="11784" width="14.85546875" style="18" customWidth="1"/>
    <col min="11785" max="11785" width="17.5703125" style="18" customWidth="1"/>
    <col min="11786" max="11786" width="12.42578125" style="18" customWidth="1"/>
    <col min="11787" max="11787" width="16.7109375" style="18" customWidth="1"/>
    <col min="11788" max="11788" width="12.85546875" style="18" customWidth="1"/>
    <col min="11789" max="11789" width="34.42578125" style="18" customWidth="1"/>
    <col min="11790" max="11790" width="19.28515625" style="18" customWidth="1"/>
    <col min="11791" max="12034" width="9.140625" style="18"/>
    <col min="12035" max="12035" width="22.7109375" style="18" customWidth="1"/>
    <col min="12036" max="12036" width="45.140625" style="18" customWidth="1"/>
    <col min="12037" max="12037" width="12" style="18" customWidth="1"/>
    <col min="12038" max="12038" width="13.7109375" style="18" customWidth="1"/>
    <col min="12039" max="12039" width="14.7109375" style="18" bestFit="1" customWidth="1"/>
    <col min="12040" max="12040" width="14.85546875" style="18" customWidth="1"/>
    <col min="12041" max="12041" width="17.5703125" style="18" customWidth="1"/>
    <col min="12042" max="12042" width="12.42578125" style="18" customWidth="1"/>
    <col min="12043" max="12043" width="16.7109375" style="18" customWidth="1"/>
    <col min="12044" max="12044" width="12.85546875" style="18" customWidth="1"/>
    <col min="12045" max="12045" width="34.42578125" style="18" customWidth="1"/>
    <col min="12046" max="12046" width="19.28515625" style="18" customWidth="1"/>
    <col min="12047" max="12290" width="9.140625" style="18"/>
    <col min="12291" max="12291" width="22.7109375" style="18" customWidth="1"/>
    <col min="12292" max="12292" width="45.140625" style="18" customWidth="1"/>
    <col min="12293" max="12293" width="12" style="18" customWidth="1"/>
    <col min="12294" max="12294" width="13.7109375" style="18" customWidth="1"/>
    <col min="12295" max="12295" width="14.7109375" style="18" bestFit="1" customWidth="1"/>
    <col min="12296" max="12296" width="14.85546875" style="18" customWidth="1"/>
    <col min="12297" max="12297" width="17.5703125" style="18" customWidth="1"/>
    <col min="12298" max="12298" width="12.42578125" style="18" customWidth="1"/>
    <col min="12299" max="12299" width="16.7109375" style="18" customWidth="1"/>
    <col min="12300" max="12300" width="12.85546875" style="18" customWidth="1"/>
    <col min="12301" max="12301" width="34.42578125" style="18" customWidth="1"/>
    <col min="12302" max="12302" width="19.28515625" style="18" customWidth="1"/>
    <col min="12303" max="12546" width="9.140625" style="18"/>
    <col min="12547" max="12547" width="22.7109375" style="18" customWidth="1"/>
    <col min="12548" max="12548" width="45.140625" style="18" customWidth="1"/>
    <col min="12549" max="12549" width="12" style="18" customWidth="1"/>
    <col min="12550" max="12550" width="13.7109375" style="18" customWidth="1"/>
    <col min="12551" max="12551" width="14.7109375" style="18" bestFit="1" customWidth="1"/>
    <col min="12552" max="12552" width="14.85546875" style="18" customWidth="1"/>
    <col min="12553" max="12553" width="17.5703125" style="18" customWidth="1"/>
    <col min="12554" max="12554" width="12.42578125" style="18" customWidth="1"/>
    <col min="12555" max="12555" width="16.7109375" style="18" customWidth="1"/>
    <col min="12556" max="12556" width="12.85546875" style="18" customWidth="1"/>
    <col min="12557" max="12557" width="34.42578125" style="18" customWidth="1"/>
    <col min="12558" max="12558" width="19.28515625" style="18" customWidth="1"/>
    <col min="12559" max="12802" width="9.140625" style="18"/>
    <col min="12803" max="12803" width="22.7109375" style="18" customWidth="1"/>
    <col min="12804" max="12804" width="45.140625" style="18" customWidth="1"/>
    <col min="12805" max="12805" width="12" style="18" customWidth="1"/>
    <col min="12806" max="12806" width="13.7109375" style="18" customWidth="1"/>
    <col min="12807" max="12807" width="14.7109375" style="18" bestFit="1" customWidth="1"/>
    <col min="12808" max="12808" width="14.85546875" style="18" customWidth="1"/>
    <col min="12809" max="12809" width="17.5703125" style="18" customWidth="1"/>
    <col min="12810" max="12810" width="12.42578125" style="18" customWidth="1"/>
    <col min="12811" max="12811" width="16.7109375" style="18" customWidth="1"/>
    <col min="12812" max="12812" width="12.85546875" style="18" customWidth="1"/>
    <col min="12813" max="12813" width="34.42578125" style="18" customWidth="1"/>
    <col min="12814" max="12814" width="19.28515625" style="18" customWidth="1"/>
    <col min="12815" max="13058" width="9.140625" style="18"/>
    <col min="13059" max="13059" width="22.7109375" style="18" customWidth="1"/>
    <col min="13060" max="13060" width="45.140625" style="18" customWidth="1"/>
    <col min="13061" max="13061" width="12" style="18" customWidth="1"/>
    <col min="13062" max="13062" width="13.7109375" style="18" customWidth="1"/>
    <col min="13063" max="13063" width="14.7109375" style="18" bestFit="1" customWidth="1"/>
    <col min="13064" max="13064" width="14.85546875" style="18" customWidth="1"/>
    <col min="13065" max="13065" width="17.5703125" style="18" customWidth="1"/>
    <col min="13066" max="13066" width="12.42578125" style="18" customWidth="1"/>
    <col min="13067" max="13067" width="16.7109375" style="18" customWidth="1"/>
    <col min="13068" max="13068" width="12.85546875" style="18" customWidth="1"/>
    <col min="13069" max="13069" width="34.42578125" style="18" customWidth="1"/>
    <col min="13070" max="13070" width="19.28515625" style="18" customWidth="1"/>
    <col min="13071" max="13314" width="9.140625" style="18"/>
    <col min="13315" max="13315" width="22.7109375" style="18" customWidth="1"/>
    <col min="13316" max="13316" width="45.140625" style="18" customWidth="1"/>
    <col min="13317" max="13317" width="12" style="18" customWidth="1"/>
    <col min="13318" max="13318" width="13.7109375" style="18" customWidth="1"/>
    <col min="13319" max="13319" width="14.7109375" style="18" bestFit="1" customWidth="1"/>
    <col min="13320" max="13320" width="14.85546875" style="18" customWidth="1"/>
    <col min="13321" max="13321" width="17.5703125" style="18" customWidth="1"/>
    <col min="13322" max="13322" width="12.42578125" style="18" customWidth="1"/>
    <col min="13323" max="13323" width="16.7109375" style="18" customWidth="1"/>
    <col min="13324" max="13324" width="12.85546875" style="18" customWidth="1"/>
    <col min="13325" max="13325" width="34.42578125" style="18" customWidth="1"/>
    <col min="13326" max="13326" width="19.28515625" style="18" customWidth="1"/>
    <col min="13327" max="13570" width="9.140625" style="18"/>
    <col min="13571" max="13571" width="22.7109375" style="18" customWidth="1"/>
    <col min="13572" max="13572" width="45.140625" style="18" customWidth="1"/>
    <col min="13573" max="13573" width="12" style="18" customWidth="1"/>
    <col min="13574" max="13574" width="13.7109375" style="18" customWidth="1"/>
    <col min="13575" max="13575" width="14.7109375" style="18" bestFit="1" customWidth="1"/>
    <col min="13576" max="13576" width="14.85546875" style="18" customWidth="1"/>
    <col min="13577" max="13577" width="17.5703125" style="18" customWidth="1"/>
    <col min="13578" max="13578" width="12.42578125" style="18" customWidth="1"/>
    <col min="13579" max="13579" width="16.7109375" style="18" customWidth="1"/>
    <col min="13580" max="13580" width="12.85546875" style="18" customWidth="1"/>
    <col min="13581" max="13581" width="34.42578125" style="18" customWidth="1"/>
    <col min="13582" max="13582" width="19.28515625" style="18" customWidth="1"/>
    <col min="13583" max="13826" width="9.140625" style="18"/>
    <col min="13827" max="13827" width="22.7109375" style="18" customWidth="1"/>
    <col min="13828" max="13828" width="45.140625" style="18" customWidth="1"/>
    <col min="13829" max="13829" width="12" style="18" customWidth="1"/>
    <col min="13830" max="13830" width="13.7109375" style="18" customWidth="1"/>
    <col min="13831" max="13831" width="14.7109375" style="18" bestFit="1" customWidth="1"/>
    <col min="13832" max="13832" width="14.85546875" style="18" customWidth="1"/>
    <col min="13833" max="13833" width="17.5703125" style="18" customWidth="1"/>
    <col min="13834" max="13834" width="12.42578125" style="18" customWidth="1"/>
    <col min="13835" max="13835" width="16.7109375" style="18" customWidth="1"/>
    <col min="13836" max="13836" width="12.85546875" style="18" customWidth="1"/>
    <col min="13837" max="13837" width="34.42578125" style="18" customWidth="1"/>
    <col min="13838" max="13838" width="19.28515625" style="18" customWidth="1"/>
    <col min="13839" max="14082" width="9.140625" style="18"/>
    <col min="14083" max="14083" width="22.7109375" style="18" customWidth="1"/>
    <col min="14084" max="14084" width="45.140625" style="18" customWidth="1"/>
    <col min="14085" max="14085" width="12" style="18" customWidth="1"/>
    <col min="14086" max="14086" width="13.7109375" style="18" customWidth="1"/>
    <col min="14087" max="14087" width="14.7109375" style="18" bestFit="1" customWidth="1"/>
    <col min="14088" max="14088" width="14.85546875" style="18" customWidth="1"/>
    <col min="14089" max="14089" width="17.5703125" style="18" customWidth="1"/>
    <col min="14090" max="14090" width="12.42578125" style="18" customWidth="1"/>
    <col min="14091" max="14091" width="16.7109375" style="18" customWidth="1"/>
    <col min="14092" max="14092" width="12.85546875" style="18" customWidth="1"/>
    <col min="14093" max="14093" width="34.42578125" style="18" customWidth="1"/>
    <col min="14094" max="14094" width="19.28515625" style="18" customWidth="1"/>
    <col min="14095" max="14338" width="9.140625" style="18"/>
    <col min="14339" max="14339" width="22.7109375" style="18" customWidth="1"/>
    <col min="14340" max="14340" width="45.140625" style="18" customWidth="1"/>
    <col min="14341" max="14341" width="12" style="18" customWidth="1"/>
    <col min="14342" max="14342" width="13.7109375" style="18" customWidth="1"/>
    <col min="14343" max="14343" width="14.7109375" style="18" bestFit="1" customWidth="1"/>
    <col min="14344" max="14344" width="14.85546875" style="18" customWidth="1"/>
    <col min="14345" max="14345" width="17.5703125" style="18" customWidth="1"/>
    <col min="14346" max="14346" width="12.42578125" style="18" customWidth="1"/>
    <col min="14347" max="14347" width="16.7109375" style="18" customWidth="1"/>
    <col min="14348" max="14348" width="12.85546875" style="18" customWidth="1"/>
    <col min="14349" max="14349" width="34.42578125" style="18" customWidth="1"/>
    <col min="14350" max="14350" width="19.28515625" style="18" customWidth="1"/>
    <col min="14351" max="14594" width="9.140625" style="18"/>
    <col min="14595" max="14595" width="22.7109375" style="18" customWidth="1"/>
    <col min="14596" max="14596" width="45.140625" style="18" customWidth="1"/>
    <col min="14597" max="14597" width="12" style="18" customWidth="1"/>
    <col min="14598" max="14598" width="13.7109375" style="18" customWidth="1"/>
    <col min="14599" max="14599" width="14.7109375" style="18" bestFit="1" customWidth="1"/>
    <col min="14600" max="14600" width="14.85546875" style="18" customWidth="1"/>
    <col min="14601" max="14601" width="17.5703125" style="18" customWidth="1"/>
    <col min="14602" max="14602" width="12.42578125" style="18" customWidth="1"/>
    <col min="14603" max="14603" width="16.7109375" style="18" customWidth="1"/>
    <col min="14604" max="14604" width="12.85546875" style="18" customWidth="1"/>
    <col min="14605" max="14605" width="34.42578125" style="18" customWidth="1"/>
    <col min="14606" max="14606" width="19.28515625" style="18" customWidth="1"/>
    <col min="14607" max="14850" width="9.140625" style="18"/>
    <col min="14851" max="14851" width="22.7109375" style="18" customWidth="1"/>
    <col min="14852" max="14852" width="45.140625" style="18" customWidth="1"/>
    <col min="14853" max="14853" width="12" style="18" customWidth="1"/>
    <col min="14854" max="14854" width="13.7109375" style="18" customWidth="1"/>
    <col min="14855" max="14855" width="14.7109375" style="18" bestFit="1" customWidth="1"/>
    <col min="14856" max="14856" width="14.85546875" style="18" customWidth="1"/>
    <col min="14857" max="14857" width="17.5703125" style="18" customWidth="1"/>
    <col min="14858" max="14858" width="12.42578125" style="18" customWidth="1"/>
    <col min="14859" max="14859" width="16.7109375" style="18" customWidth="1"/>
    <col min="14860" max="14860" width="12.85546875" style="18" customWidth="1"/>
    <col min="14861" max="14861" width="34.42578125" style="18" customWidth="1"/>
    <col min="14862" max="14862" width="19.28515625" style="18" customWidth="1"/>
    <col min="14863" max="15106" width="9.140625" style="18"/>
    <col min="15107" max="15107" width="22.7109375" style="18" customWidth="1"/>
    <col min="15108" max="15108" width="45.140625" style="18" customWidth="1"/>
    <col min="15109" max="15109" width="12" style="18" customWidth="1"/>
    <col min="15110" max="15110" width="13.7109375" style="18" customWidth="1"/>
    <col min="15111" max="15111" width="14.7109375" style="18" bestFit="1" customWidth="1"/>
    <col min="15112" max="15112" width="14.85546875" style="18" customWidth="1"/>
    <col min="15113" max="15113" width="17.5703125" style="18" customWidth="1"/>
    <col min="15114" max="15114" width="12.42578125" style="18" customWidth="1"/>
    <col min="15115" max="15115" width="16.7109375" style="18" customWidth="1"/>
    <col min="15116" max="15116" width="12.85546875" style="18" customWidth="1"/>
    <col min="15117" max="15117" width="34.42578125" style="18" customWidth="1"/>
    <col min="15118" max="15118" width="19.28515625" style="18" customWidth="1"/>
    <col min="15119" max="15362" width="9.140625" style="18"/>
    <col min="15363" max="15363" width="22.7109375" style="18" customWidth="1"/>
    <col min="15364" max="15364" width="45.140625" style="18" customWidth="1"/>
    <col min="15365" max="15365" width="12" style="18" customWidth="1"/>
    <col min="15366" max="15366" width="13.7109375" style="18" customWidth="1"/>
    <col min="15367" max="15367" width="14.7109375" style="18" bestFit="1" customWidth="1"/>
    <col min="15368" max="15368" width="14.85546875" style="18" customWidth="1"/>
    <col min="15369" max="15369" width="17.5703125" style="18" customWidth="1"/>
    <col min="15370" max="15370" width="12.42578125" style="18" customWidth="1"/>
    <col min="15371" max="15371" width="16.7109375" style="18" customWidth="1"/>
    <col min="15372" max="15372" width="12.85546875" style="18" customWidth="1"/>
    <col min="15373" max="15373" width="34.42578125" style="18" customWidth="1"/>
    <col min="15374" max="15374" width="19.28515625" style="18" customWidth="1"/>
    <col min="15375" max="15618" width="9.140625" style="18"/>
    <col min="15619" max="15619" width="22.7109375" style="18" customWidth="1"/>
    <col min="15620" max="15620" width="45.140625" style="18" customWidth="1"/>
    <col min="15621" max="15621" width="12" style="18" customWidth="1"/>
    <col min="15622" max="15622" width="13.7109375" style="18" customWidth="1"/>
    <col min="15623" max="15623" width="14.7109375" style="18" bestFit="1" customWidth="1"/>
    <col min="15624" max="15624" width="14.85546875" style="18" customWidth="1"/>
    <col min="15625" max="15625" width="17.5703125" style="18" customWidth="1"/>
    <col min="15626" max="15626" width="12.42578125" style="18" customWidth="1"/>
    <col min="15627" max="15627" width="16.7109375" style="18" customWidth="1"/>
    <col min="15628" max="15628" width="12.85546875" style="18" customWidth="1"/>
    <col min="15629" max="15629" width="34.42578125" style="18" customWidth="1"/>
    <col min="15630" max="15630" width="19.28515625" style="18" customWidth="1"/>
    <col min="15631" max="15874" width="9.140625" style="18"/>
    <col min="15875" max="15875" width="22.7109375" style="18" customWidth="1"/>
    <col min="15876" max="15876" width="45.140625" style="18" customWidth="1"/>
    <col min="15877" max="15877" width="12" style="18" customWidth="1"/>
    <col min="15878" max="15878" width="13.7109375" style="18" customWidth="1"/>
    <col min="15879" max="15879" width="14.7109375" style="18" bestFit="1" customWidth="1"/>
    <col min="15880" max="15880" width="14.85546875" style="18" customWidth="1"/>
    <col min="15881" max="15881" width="17.5703125" style="18" customWidth="1"/>
    <col min="15882" max="15882" width="12.42578125" style="18" customWidth="1"/>
    <col min="15883" max="15883" width="16.7109375" style="18" customWidth="1"/>
    <col min="15884" max="15884" width="12.85546875" style="18" customWidth="1"/>
    <col min="15885" max="15885" width="34.42578125" style="18" customWidth="1"/>
    <col min="15886" max="15886" width="19.28515625" style="18" customWidth="1"/>
    <col min="15887" max="16130" width="9.140625" style="18"/>
    <col min="16131" max="16131" width="22.7109375" style="18" customWidth="1"/>
    <col min="16132" max="16132" width="45.140625" style="18" customWidth="1"/>
    <col min="16133" max="16133" width="12" style="18" customWidth="1"/>
    <col min="16134" max="16134" width="13.7109375" style="18" customWidth="1"/>
    <col min="16135" max="16135" width="14.7109375" style="18" bestFit="1" customWidth="1"/>
    <col min="16136" max="16136" width="14.85546875" style="18" customWidth="1"/>
    <col min="16137" max="16137" width="17.5703125" style="18" customWidth="1"/>
    <col min="16138" max="16138" width="12.42578125" style="18" customWidth="1"/>
    <col min="16139" max="16139" width="16.7109375" style="18" customWidth="1"/>
    <col min="16140" max="16140" width="12.85546875" style="18" customWidth="1"/>
    <col min="16141" max="16141" width="34.42578125" style="18" customWidth="1"/>
    <col min="16142" max="16142" width="19.28515625" style="18" customWidth="1"/>
    <col min="16143" max="16384" width="9.140625" style="18"/>
  </cols>
  <sheetData>
    <row r="1" spans="1:14" x14ac:dyDescent="0.2">
      <c r="A1" s="17" t="s">
        <v>0</v>
      </c>
    </row>
    <row r="2" spans="1:14" x14ac:dyDescent="0.2">
      <c r="A2" s="20" t="s">
        <v>1</v>
      </c>
    </row>
    <row r="4" spans="1:14" ht="18.75" x14ac:dyDescent="0.2">
      <c r="A4" s="70" t="s">
        <v>2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</row>
    <row r="5" spans="1:14" ht="18.75" x14ac:dyDescent="0.2">
      <c r="A5" s="70" t="s">
        <v>3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</row>
    <row r="6" spans="1:14" ht="18.75" x14ac:dyDescent="0.2">
      <c r="A6" s="70" t="s">
        <v>22</v>
      </c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</row>
    <row r="7" spans="1:14" ht="18.75" customHeight="1" x14ac:dyDescent="0.2">
      <c r="A7" s="73" t="s">
        <v>118</v>
      </c>
      <c r="B7" s="73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</row>
    <row r="8" spans="1:14" x14ac:dyDescent="0.2">
      <c r="A8" s="71"/>
      <c r="B8" s="71"/>
      <c r="C8" s="71"/>
      <c r="D8" s="71"/>
      <c r="E8" s="71"/>
      <c r="F8" s="71"/>
      <c r="G8" s="71"/>
      <c r="H8" s="71"/>
      <c r="I8" s="71"/>
      <c r="J8" s="71"/>
      <c r="K8" s="71"/>
      <c r="L8" s="71"/>
    </row>
    <row r="9" spans="1:14" ht="12.75" x14ac:dyDescent="0.2">
      <c r="B9" s="72"/>
      <c r="C9" s="72"/>
      <c r="D9" s="63"/>
      <c r="E9" s="63"/>
      <c r="F9" s="72"/>
      <c r="G9" s="72"/>
      <c r="H9" s="72"/>
      <c r="I9" s="72"/>
      <c r="J9" s="72"/>
      <c r="K9" s="72"/>
      <c r="L9" s="72"/>
      <c r="M9" s="72"/>
    </row>
    <row r="10" spans="1:14" s="26" customFormat="1" ht="63.75" x14ac:dyDescent="0.25">
      <c r="A10" s="16" t="s">
        <v>4</v>
      </c>
      <c r="B10" s="16" t="s">
        <v>6</v>
      </c>
      <c r="C10" s="1" t="s">
        <v>123</v>
      </c>
      <c r="D10" s="1" t="s">
        <v>124</v>
      </c>
      <c r="E10" s="1" t="s">
        <v>119</v>
      </c>
      <c r="F10" s="2" t="s">
        <v>7</v>
      </c>
      <c r="G10" s="16" t="s">
        <v>8</v>
      </c>
      <c r="H10" s="16" t="s">
        <v>9</v>
      </c>
      <c r="I10" s="1" t="s">
        <v>10</v>
      </c>
      <c r="J10" s="16" t="s">
        <v>11</v>
      </c>
      <c r="K10" s="16" t="s">
        <v>12</v>
      </c>
      <c r="L10" s="1" t="s">
        <v>13</v>
      </c>
      <c r="M10" s="16" t="s">
        <v>14</v>
      </c>
      <c r="N10" s="27" t="s">
        <v>5</v>
      </c>
    </row>
    <row r="11" spans="1:14" ht="12.75" x14ac:dyDescent="0.2">
      <c r="A11" s="9" t="s">
        <v>15</v>
      </c>
      <c r="B11" s="3"/>
      <c r="C11" s="64"/>
      <c r="E11" s="64"/>
      <c r="F11" s="5"/>
      <c r="G11" s="5"/>
      <c r="H11" s="5"/>
      <c r="I11" s="1"/>
      <c r="J11" s="5"/>
      <c r="K11" s="5"/>
      <c r="L11" s="1"/>
      <c r="M11" s="5"/>
      <c r="N11" s="5"/>
    </row>
    <row r="12" spans="1:14" ht="145.5" customHeight="1" x14ac:dyDescent="0.2">
      <c r="A12" s="9">
        <v>1</v>
      </c>
      <c r="B12" s="3" t="s">
        <v>61</v>
      </c>
      <c r="C12" s="38">
        <v>23</v>
      </c>
      <c r="D12" s="38">
        <v>0</v>
      </c>
      <c r="E12" s="38">
        <f>+C12+D12</f>
        <v>23</v>
      </c>
      <c r="F12" s="5" t="s">
        <v>36</v>
      </c>
      <c r="G12" s="5" t="s">
        <v>37</v>
      </c>
      <c r="H12" s="5" t="s">
        <v>41</v>
      </c>
      <c r="I12" s="1">
        <v>150</v>
      </c>
      <c r="J12" s="5" t="s">
        <v>42</v>
      </c>
      <c r="K12" s="5" t="s">
        <v>43</v>
      </c>
      <c r="L12" s="1">
        <v>152</v>
      </c>
      <c r="M12" s="5" t="s">
        <v>44</v>
      </c>
      <c r="N12" s="9" t="s">
        <v>60</v>
      </c>
    </row>
    <row r="13" spans="1:14" ht="12.75" x14ac:dyDescent="0.2">
      <c r="A13" s="12" t="s">
        <v>16</v>
      </c>
      <c r="B13" s="7"/>
      <c r="C13" s="30">
        <f>C12</f>
        <v>23</v>
      </c>
      <c r="D13" s="30">
        <f>D12</f>
        <v>0</v>
      </c>
      <c r="E13" s="30">
        <f>+C13+D13</f>
        <v>23</v>
      </c>
      <c r="F13" s="8"/>
      <c r="G13" s="8"/>
      <c r="H13" s="8"/>
      <c r="I13" s="30"/>
      <c r="J13" s="8"/>
      <c r="K13" s="8"/>
      <c r="L13" s="30"/>
      <c r="M13" s="8"/>
      <c r="N13" s="8"/>
    </row>
    <row r="14" spans="1:14" ht="12.75" x14ac:dyDescent="0.2">
      <c r="A14" s="9" t="s">
        <v>17</v>
      </c>
      <c r="B14" s="3"/>
      <c r="C14" s="6"/>
      <c r="D14" s="6"/>
      <c r="E14" s="6"/>
      <c r="F14" s="5"/>
      <c r="G14" s="5"/>
      <c r="H14" s="5"/>
      <c r="I14" s="1"/>
      <c r="J14" s="5"/>
      <c r="K14" s="5"/>
      <c r="L14" s="1"/>
      <c r="M14" s="5"/>
      <c r="N14" s="5"/>
    </row>
    <row r="15" spans="1:14" ht="12.75" x14ac:dyDescent="0.2">
      <c r="A15" s="12" t="s">
        <v>18</v>
      </c>
      <c r="B15" s="7"/>
      <c r="C15" s="31">
        <v>0</v>
      </c>
      <c r="D15" s="31">
        <v>0</v>
      </c>
      <c r="E15" s="31">
        <f>C15+D15</f>
        <v>0</v>
      </c>
      <c r="F15" s="8"/>
      <c r="G15" s="8"/>
      <c r="H15" s="8"/>
      <c r="I15" s="31"/>
      <c r="J15" s="8"/>
      <c r="K15" s="8"/>
      <c r="L15" s="31"/>
      <c r="M15" s="8"/>
      <c r="N15" s="8"/>
    </row>
    <row r="16" spans="1:14" ht="12.75" x14ac:dyDescent="0.2">
      <c r="A16" s="9" t="s">
        <v>19</v>
      </c>
      <c r="B16" s="3"/>
      <c r="C16" s="4"/>
      <c r="D16" s="4"/>
      <c r="E16" s="4"/>
      <c r="F16" s="5"/>
      <c r="G16" s="5"/>
      <c r="H16" s="5"/>
      <c r="I16" s="1"/>
      <c r="J16" s="5"/>
      <c r="K16" s="5"/>
      <c r="L16" s="1"/>
      <c r="M16" s="5"/>
      <c r="N16" s="5"/>
    </row>
    <row r="17" spans="1:14" ht="51" x14ac:dyDescent="0.2">
      <c r="A17" s="9">
        <v>1</v>
      </c>
      <c r="B17" s="3" t="s">
        <v>63</v>
      </c>
      <c r="C17" s="38">
        <v>0</v>
      </c>
      <c r="D17" s="38">
        <v>0</v>
      </c>
      <c r="E17" s="38">
        <f>C17+D17</f>
        <v>0</v>
      </c>
      <c r="F17" s="14" t="s">
        <v>39</v>
      </c>
      <c r="G17" s="14" t="s">
        <v>40</v>
      </c>
      <c r="H17" s="14" t="s">
        <v>45</v>
      </c>
      <c r="I17" s="28">
        <f>(150000*1.95583)/1000</f>
        <v>293.37450000000001</v>
      </c>
      <c r="J17" s="14" t="s">
        <v>46</v>
      </c>
      <c r="K17" s="14" t="s">
        <v>47</v>
      </c>
      <c r="L17" s="28">
        <f>(150000*1.95583)/1000</f>
        <v>293.37450000000001</v>
      </c>
      <c r="M17" s="14" t="s">
        <v>48</v>
      </c>
      <c r="N17" s="5"/>
    </row>
    <row r="18" spans="1:14" ht="63.75" x14ac:dyDescent="0.2">
      <c r="A18" s="9">
        <v>2</v>
      </c>
      <c r="B18" s="3" t="s">
        <v>67</v>
      </c>
      <c r="C18" s="38">
        <v>33</v>
      </c>
      <c r="D18" s="65">
        <v>0</v>
      </c>
      <c r="E18" s="38">
        <f t="shared" ref="E18:E28" si="0">C18+D18</f>
        <v>33</v>
      </c>
      <c r="F18" s="5" t="s">
        <v>30</v>
      </c>
      <c r="G18" s="5" t="s">
        <v>32</v>
      </c>
      <c r="H18" s="5"/>
      <c r="I18" s="36"/>
      <c r="J18" s="13" t="s">
        <v>65</v>
      </c>
      <c r="K18" s="13" t="s">
        <v>62</v>
      </c>
      <c r="L18" s="37">
        <v>85</v>
      </c>
      <c r="M18" s="5" t="s">
        <v>64</v>
      </c>
      <c r="N18" s="5"/>
    </row>
    <row r="19" spans="1:14" ht="51" x14ac:dyDescent="0.2">
      <c r="A19" s="9">
        <v>3</v>
      </c>
      <c r="B19" s="3" t="s">
        <v>26</v>
      </c>
      <c r="C19" s="38">
        <v>0</v>
      </c>
      <c r="D19" s="65">
        <v>0</v>
      </c>
      <c r="E19" s="38">
        <f t="shared" si="0"/>
        <v>0</v>
      </c>
      <c r="F19" s="5" t="s">
        <v>30</v>
      </c>
      <c r="G19" s="5" t="s">
        <v>32</v>
      </c>
      <c r="H19" s="5" t="s">
        <v>83</v>
      </c>
      <c r="I19" s="36"/>
      <c r="J19" s="13" t="s">
        <v>66</v>
      </c>
      <c r="K19" s="13" t="s">
        <v>34</v>
      </c>
      <c r="L19" s="37">
        <v>37440</v>
      </c>
      <c r="M19" s="5" t="s">
        <v>33</v>
      </c>
      <c r="N19" s="5"/>
    </row>
    <row r="20" spans="1:14" ht="191.25" x14ac:dyDescent="0.2">
      <c r="A20" s="9">
        <v>4</v>
      </c>
      <c r="B20" s="3" t="s">
        <v>77</v>
      </c>
      <c r="C20" s="38">
        <v>2</v>
      </c>
      <c r="D20" s="38">
        <v>0</v>
      </c>
      <c r="E20" s="38">
        <f t="shared" si="0"/>
        <v>2</v>
      </c>
      <c r="F20" s="5" t="s">
        <v>68</v>
      </c>
      <c r="G20" s="5" t="s">
        <v>38</v>
      </c>
      <c r="H20" s="5"/>
      <c r="I20" s="32"/>
      <c r="J20" s="13" t="s">
        <v>71</v>
      </c>
      <c r="K20" s="13" t="s">
        <v>69</v>
      </c>
      <c r="L20" s="1" t="s">
        <v>73</v>
      </c>
      <c r="M20" s="5" t="s">
        <v>74</v>
      </c>
      <c r="N20" s="5" t="s">
        <v>75</v>
      </c>
    </row>
    <row r="21" spans="1:14" ht="165.75" x14ac:dyDescent="0.2">
      <c r="A21" s="9">
        <v>5</v>
      </c>
      <c r="B21" s="3" t="s">
        <v>78</v>
      </c>
      <c r="C21" s="38">
        <v>0.26513999999999999</v>
      </c>
      <c r="D21" s="38">
        <v>0</v>
      </c>
      <c r="E21" s="38">
        <f t="shared" si="0"/>
        <v>0.26513999999999999</v>
      </c>
      <c r="F21" s="5" t="s">
        <v>68</v>
      </c>
      <c r="G21" s="5" t="s">
        <v>38</v>
      </c>
      <c r="H21" s="5"/>
      <c r="I21" s="32"/>
      <c r="J21" s="13" t="s">
        <v>72</v>
      </c>
      <c r="K21" s="13" t="s">
        <v>70</v>
      </c>
      <c r="L21" s="1" t="s">
        <v>73</v>
      </c>
      <c r="M21" s="5" t="s">
        <v>74</v>
      </c>
      <c r="N21" s="5" t="s">
        <v>76</v>
      </c>
    </row>
    <row r="22" spans="1:14" ht="63.75" x14ac:dyDescent="0.2">
      <c r="A22" s="9">
        <v>6</v>
      </c>
      <c r="B22" s="11" t="s">
        <v>84</v>
      </c>
      <c r="C22" s="38"/>
      <c r="D22" s="38">
        <v>0</v>
      </c>
      <c r="E22" s="38">
        <f t="shared" si="0"/>
        <v>0</v>
      </c>
      <c r="F22" s="5" t="s">
        <v>30</v>
      </c>
      <c r="G22" s="5" t="s">
        <v>85</v>
      </c>
      <c r="H22" s="5"/>
      <c r="I22" s="32">
        <v>70</v>
      </c>
      <c r="J22" s="13" t="s">
        <v>86</v>
      </c>
      <c r="K22" s="13" t="s">
        <v>87</v>
      </c>
      <c r="L22" s="37">
        <v>65940</v>
      </c>
      <c r="M22" s="5" t="s">
        <v>88</v>
      </c>
      <c r="N22" s="5"/>
    </row>
    <row r="23" spans="1:14" ht="115.15" customHeight="1" x14ac:dyDescent="0.2">
      <c r="A23" s="68">
        <v>7</v>
      </c>
      <c r="B23" s="10" t="s">
        <v>23</v>
      </c>
      <c r="C23" s="38">
        <v>0</v>
      </c>
      <c r="D23" s="38">
        <v>0</v>
      </c>
      <c r="E23" s="38">
        <f t="shared" si="0"/>
        <v>0</v>
      </c>
      <c r="F23" s="5" t="s">
        <v>27</v>
      </c>
      <c r="G23" s="10" t="s">
        <v>31</v>
      </c>
      <c r="H23" s="5" t="s">
        <v>82</v>
      </c>
      <c r="I23" s="1">
        <f>5100/1000</f>
        <v>5.0999999999999996</v>
      </c>
      <c r="J23" s="5" t="s">
        <v>89</v>
      </c>
      <c r="K23" s="14" t="s">
        <v>35</v>
      </c>
      <c r="L23" s="37">
        <v>3162</v>
      </c>
      <c r="M23" s="5" t="s">
        <v>33</v>
      </c>
      <c r="N23" s="5"/>
    </row>
    <row r="24" spans="1:14" ht="93.75" customHeight="1" x14ac:dyDescent="0.2">
      <c r="A24" s="69">
        <v>8</v>
      </c>
      <c r="B24" s="3" t="s">
        <v>24</v>
      </c>
      <c r="C24" s="38">
        <v>0</v>
      </c>
      <c r="D24" s="38">
        <v>0</v>
      </c>
      <c r="E24" s="38">
        <f t="shared" si="0"/>
        <v>0</v>
      </c>
      <c r="F24" s="10" t="s">
        <v>28</v>
      </c>
      <c r="G24" s="10" t="s">
        <v>31</v>
      </c>
      <c r="H24" s="5" t="s">
        <v>82</v>
      </c>
      <c r="I24" s="1">
        <f>100000/1000</f>
        <v>100</v>
      </c>
      <c r="J24" s="5" t="s">
        <v>90</v>
      </c>
      <c r="K24" s="14" t="s">
        <v>35</v>
      </c>
      <c r="L24" s="37">
        <v>66300</v>
      </c>
      <c r="M24" s="5" t="s">
        <v>33</v>
      </c>
      <c r="N24" s="5"/>
    </row>
    <row r="25" spans="1:14" ht="76.5" x14ac:dyDescent="0.2">
      <c r="A25" s="69">
        <v>9</v>
      </c>
      <c r="B25" s="3" t="s">
        <v>25</v>
      </c>
      <c r="C25" s="38">
        <v>0</v>
      </c>
      <c r="D25" s="38">
        <v>0</v>
      </c>
      <c r="E25" s="38">
        <f t="shared" si="0"/>
        <v>0</v>
      </c>
      <c r="F25" s="10" t="s">
        <v>29</v>
      </c>
      <c r="G25" s="10" t="s">
        <v>31</v>
      </c>
      <c r="H25" s="5" t="s">
        <v>82</v>
      </c>
      <c r="I25" s="1">
        <f>1600/1000</f>
        <v>1.6</v>
      </c>
      <c r="J25" s="5" t="s">
        <v>91</v>
      </c>
      <c r="K25" s="5" t="s">
        <v>35</v>
      </c>
      <c r="L25" s="37">
        <v>1100</v>
      </c>
      <c r="M25" s="5" t="s">
        <v>33</v>
      </c>
      <c r="N25" s="15"/>
    </row>
    <row r="26" spans="1:14" ht="63.75" x14ac:dyDescent="0.2">
      <c r="A26" s="69">
        <v>10</v>
      </c>
      <c r="B26" s="3" t="s">
        <v>92</v>
      </c>
      <c r="C26" s="38">
        <v>0</v>
      </c>
      <c r="D26" s="38">
        <v>0</v>
      </c>
      <c r="E26" s="38">
        <f t="shared" si="0"/>
        <v>0</v>
      </c>
      <c r="F26" s="10" t="s">
        <v>30</v>
      </c>
      <c r="G26" s="5" t="s">
        <v>32</v>
      </c>
      <c r="H26" s="5" t="s">
        <v>93</v>
      </c>
      <c r="I26" s="36">
        <v>160</v>
      </c>
      <c r="J26" s="13" t="s">
        <v>94</v>
      </c>
      <c r="K26" s="13" t="s">
        <v>62</v>
      </c>
      <c r="L26" s="37">
        <v>150532</v>
      </c>
      <c r="M26" s="5" t="s">
        <v>95</v>
      </c>
      <c r="N26" s="15"/>
    </row>
    <row r="27" spans="1:14" ht="102" x14ac:dyDescent="0.2">
      <c r="A27" s="69">
        <v>11</v>
      </c>
      <c r="B27" s="3" t="s">
        <v>97</v>
      </c>
      <c r="C27" s="38">
        <v>0</v>
      </c>
      <c r="D27" s="38">
        <v>0.26513999999999999</v>
      </c>
      <c r="E27" s="38">
        <f t="shared" si="0"/>
        <v>0.26513999999999999</v>
      </c>
      <c r="F27" s="10" t="s">
        <v>30</v>
      </c>
      <c r="G27" s="5" t="s">
        <v>32</v>
      </c>
      <c r="H27" s="5" t="s">
        <v>96</v>
      </c>
      <c r="I27" s="36">
        <v>115</v>
      </c>
      <c r="J27" s="13" t="s">
        <v>98</v>
      </c>
      <c r="K27" s="13" t="s">
        <v>34</v>
      </c>
      <c r="L27" s="37">
        <v>102699</v>
      </c>
      <c r="M27" s="5" t="s">
        <v>99</v>
      </c>
      <c r="N27" s="15"/>
    </row>
    <row r="28" spans="1:14" ht="51" x14ac:dyDescent="0.2">
      <c r="A28" s="9">
        <v>12</v>
      </c>
      <c r="B28" s="3" t="s">
        <v>26</v>
      </c>
      <c r="C28" s="38">
        <v>0</v>
      </c>
      <c r="D28" s="38">
        <v>0</v>
      </c>
      <c r="E28" s="38">
        <f t="shared" si="0"/>
        <v>0</v>
      </c>
      <c r="F28" s="5" t="s">
        <v>30</v>
      </c>
      <c r="G28" s="5" t="s">
        <v>32</v>
      </c>
      <c r="H28" s="5" t="s">
        <v>100</v>
      </c>
      <c r="I28" s="36">
        <v>40</v>
      </c>
      <c r="J28" s="13" t="s">
        <v>101</v>
      </c>
      <c r="K28" s="13" t="s">
        <v>34</v>
      </c>
      <c r="L28" s="37">
        <v>37440</v>
      </c>
      <c r="M28" s="5" t="s">
        <v>33</v>
      </c>
      <c r="N28" s="5"/>
    </row>
    <row r="29" spans="1:14" ht="204" x14ac:dyDescent="0.2">
      <c r="A29" s="9">
        <v>13</v>
      </c>
      <c r="B29" s="3" t="s">
        <v>77</v>
      </c>
      <c r="C29" s="38">
        <v>0</v>
      </c>
      <c r="D29" s="38">
        <v>0</v>
      </c>
      <c r="E29" s="38">
        <v>0</v>
      </c>
      <c r="F29" s="5" t="s">
        <v>68</v>
      </c>
      <c r="G29" s="5" t="s">
        <v>38</v>
      </c>
      <c r="H29" s="5"/>
      <c r="I29" s="37">
        <v>70</v>
      </c>
      <c r="J29" s="66" t="s">
        <v>120</v>
      </c>
      <c r="K29" s="66" t="s">
        <v>121</v>
      </c>
      <c r="L29" s="37" t="s">
        <v>73</v>
      </c>
      <c r="M29" s="5" t="s">
        <v>74</v>
      </c>
      <c r="N29" s="5" t="s">
        <v>122</v>
      </c>
    </row>
    <row r="30" spans="1:14" ht="25.5" x14ac:dyDescent="0.2">
      <c r="A30" s="3" t="s">
        <v>49</v>
      </c>
      <c r="B30" s="3"/>
      <c r="C30" s="35"/>
      <c r="D30" s="5"/>
      <c r="E30" s="5"/>
      <c r="F30" s="5"/>
      <c r="G30" s="33"/>
      <c r="H30" s="5"/>
      <c r="I30" s="5"/>
      <c r="J30" s="1"/>
      <c r="K30" s="5"/>
      <c r="L30" s="5"/>
      <c r="M30" s="67"/>
      <c r="N30" s="67"/>
    </row>
    <row r="31" spans="1:14" ht="12.75" x14ac:dyDescent="0.2">
      <c r="A31" s="3"/>
      <c r="B31" s="3" t="s">
        <v>50</v>
      </c>
      <c r="C31" s="35">
        <v>429336</v>
      </c>
      <c r="D31" s="35">
        <f>E31-C31</f>
        <v>364618</v>
      </c>
      <c r="E31" s="35">
        <v>793954</v>
      </c>
      <c r="F31" s="5"/>
      <c r="G31" s="33"/>
      <c r="H31" s="5"/>
      <c r="I31" s="5"/>
      <c r="J31" s="1"/>
      <c r="K31" s="5"/>
      <c r="L31" s="5"/>
      <c r="M31" s="67"/>
      <c r="N31" s="67"/>
    </row>
    <row r="32" spans="1:14" ht="12.75" x14ac:dyDescent="0.2">
      <c r="A32" s="3"/>
      <c r="B32" s="3" t="s">
        <v>51</v>
      </c>
      <c r="C32" s="35">
        <v>118080</v>
      </c>
      <c r="D32" s="35">
        <f t="shared" ref="D32:D39" si="1">E32-C32</f>
        <v>72939</v>
      </c>
      <c r="E32" s="35">
        <v>191019</v>
      </c>
      <c r="F32" s="5"/>
      <c r="G32" s="33"/>
      <c r="H32" s="5"/>
      <c r="I32" s="5"/>
      <c r="J32" s="1"/>
      <c r="K32" s="5"/>
      <c r="L32" s="5"/>
      <c r="M32" s="67"/>
      <c r="N32" s="67"/>
    </row>
    <row r="33" spans="1:14" ht="12.75" x14ac:dyDescent="0.2">
      <c r="A33" s="3"/>
      <c r="B33" s="3" t="s">
        <v>52</v>
      </c>
      <c r="C33" s="35">
        <v>607</v>
      </c>
      <c r="D33" s="35">
        <f t="shared" si="1"/>
        <v>826</v>
      </c>
      <c r="E33" s="35">
        <v>1433</v>
      </c>
      <c r="F33" s="5"/>
      <c r="G33" s="33"/>
      <c r="H33" s="5"/>
      <c r="I33" s="5"/>
      <c r="J33" s="1"/>
      <c r="K33" s="5"/>
      <c r="L33" s="5"/>
      <c r="M33" s="67"/>
      <c r="N33" s="67"/>
    </row>
    <row r="34" spans="1:14" ht="12.75" x14ac:dyDescent="0.2">
      <c r="A34" s="3"/>
      <c r="B34" s="3" t="s">
        <v>59</v>
      </c>
      <c r="C34" s="35">
        <v>247</v>
      </c>
      <c r="D34" s="35">
        <f t="shared" si="1"/>
        <v>-16</v>
      </c>
      <c r="E34" s="35">
        <v>231</v>
      </c>
      <c r="F34" s="5"/>
      <c r="G34" s="5"/>
      <c r="H34" s="5"/>
      <c r="I34" s="33"/>
      <c r="J34" s="5"/>
      <c r="K34" s="5"/>
      <c r="L34" s="1"/>
      <c r="M34" s="5"/>
      <c r="N34" s="5"/>
    </row>
    <row r="35" spans="1:14" ht="25.5" x14ac:dyDescent="0.2">
      <c r="A35" s="3"/>
      <c r="B35" s="3" t="s">
        <v>53</v>
      </c>
      <c r="C35" s="35">
        <v>1047</v>
      </c>
      <c r="D35" s="35">
        <f t="shared" si="1"/>
        <v>1335</v>
      </c>
      <c r="E35" s="35">
        <v>2382</v>
      </c>
      <c r="F35" s="5"/>
      <c r="G35" s="5"/>
      <c r="H35" s="5"/>
      <c r="I35" s="33"/>
      <c r="J35" s="5"/>
      <c r="K35" s="5"/>
      <c r="L35" s="1"/>
      <c r="M35" s="5"/>
      <c r="N35" s="5"/>
    </row>
    <row r="36" spans="1:14" ht="25.5" x14ac:dyDescent="0.2">
      <c r="A36" s="3" t="s">
        <v>54</v>
      </c>
      <c r="B36" s="3" t="s">
        <v>55</v>
      </c>
      <c r="C36" s="35">
        <v>8</v>
      </c>
      <c r="D36" s="35">
        <f t="shared" si="1"/>
        <v>18</v>
      </c>
      <c r="E36" s="35">
        <v>26</v>
      </c>
      <c r="F36" s="5"/>
      <c r="G36" s="5"/>
      <c r="H36" s="5"/>
      <c r="I36" s="33"/>
      <c r="J36" s="5"/>
      <c r="K36" s="5"/>
      <c r="L36" s="1"/>
      <c r="M36" s="5"/>
      <c r="N36" s="5"/>
    </row>
    <row r="37" spans="1:14" ht="12.75" x14ac:dyDescent="0.2">
      <c r="A37" s="3"/>
      <c r="B37" s="3" t="s">
        <v>56</v>
      </c>
      <c r="C37" s="35">
        <f>95</f>
        <v>95</v>
      </c>
      <c r="D37" s="35">
        <f t="shared" si="1"/>
        <v>179</v>
      </c>
      <c r="E37" s="35">
        <v>274</v>
      </c>
      <c r="F37" s="5"/>
      <c r="G37" s="5"/>
      <c r="H37" s="5"/>
      <c r="I37" s="33"/>
      <c r="J37" s="5"/>
      <c r="K37" s="5"/>
      <c r="L37" s="1"/>
      <c r="M37" s="5"/>
      <c r="N37" s="5"/>
    </row>
    <row r="38" spans="1:14" ht="12.75" x14ac:dyDescent="0.2">
      <c r="A38" s="3" t="s">
        <v>57</v>
      </c>
      <c r="B38" s="3" t="s">
        <v>79</v>
      </c>
      <c r="C38" s="35">
        <v>0</v>
      </c>
      <c r="D38" s="35">
        <f t="shared" si="1"/>
        <v>0</v>
      </c>
      <c r="E38" s="35">
        <v>0</v>
      </c>
      <c r="F38" s="5"/>
      <c r="G38" s="5"/>
      <c r="H38" s="5"/>
      <c r="I38" s="33"/>
      <c r="J38" s="5"/>
      <c r="K38" s="5"/>
      <c r="L38" s="1"/>
      <c r="M38" s="5"/>
      <c r="N38" s="5"/>
    </row>
    <row r="39" spans="1:14" ht="25.5" x14ac:dyDescent="0.2">
      <c r="A39" s="3"/>
      <c r="B39" s="3" t="s">
        <v>80</v>
      </c>
      <c r="C39" s="35">
        <v>0</v>
      </c>
      <c r="D39" s="35">
        <f t="shared" si="1"/>
        <v>0</v>
      </c>
      <c r="E39" s="35">
        <v>0</v>
      </c>
      <c r="F39" s="5"/>
      <c r="G39" s="5"/>
      <c r="H39" s="5"/>
      <c r="I39" s="33"/>
      <c r="J39" s="5"/>
      <c r="K39" s="5"/>
      <c r="L39" s="1"/>
      <c r="M39" s="5"/>
      <c r="N39" s="5"/>
    </row>
    <row r="40" spans="1:14" ht="25.5" x14ac:dyDescent="0.2">
      <c r="A40" s="3"/>
      <c r="B40" s="3" t="s">
        <v>81</v>
      </c>
      <c r="C40" s="35">
        <v>1</v>
      </c>
      <c r="D40" s="35">
        <v>0</v>
      </c>
      <c r="E40" s="35">
        <v>1</v>
      </c>
      <c r="F40" s="5"/>
      <c r="G40" s="5"/>
      <c r="H40" s="5"/>
      <c r="I40" s="33"/>
      <c r="J40" s="5"/>
      <c r="K40" s="5"/>
      <c r="L40" s="1"/>
      <c r="M40" s="5"/>
      <c r="N40" s="5"/>
    </row>
    <row r="41" spans="1:14" ht="25.5" x14ac:dyDescent="0.2">
      <c r="A41" s="3"/>
      <c r="B41" s="3" t="s">
        <v>58</v>
      </c>
      <c r="C41" s="35">
        <v>63</v>
      </c>
      <c r="D41" s="35">
        <v>0</v>
      </c>
      <c r="E41" s="35">
        <v>63</v>
      </c>
      <c r="F41" s="5"/>
      <c r="G41" s="5"/>
      <c r="H41" s="5"/>
      <c r="I41" s="33"/>
      <c r="J41" s="5"/>
      <c r="K41" s="5"/>
      <c r="L41" s="1"/>
      <c r="M41" s="5"/>
      <c r="N41" s="5"/>
    </row>
    <row r="42" spans="1:14" ht="12.75" x14ac:dyDescent="0.2">
      <c r="A42" s="12" t="s">
        <v>20</v>
      </c>
      <c r="B42" s="7"/>
      <c r="C42" s="8">
        <f>SUM(C17:C41)</f>
        <v>549519.26514000003</v>
      </c>
      <c r="D42" s="8">
        <f>SUM(D17:D41)</f>
        <v>439899.26513999997</v>
      </c>
      <c r="E42" s="8">
        <f>SUM(E17:E41)</f>
        <v>989418.53027999995</v>
      </c>
      <c r="F42" s="8"/>
      <c r="G42" s="8"/>
      <c r="H42" s="8"/>
      <c r="I42" s="30"/>
      <c r="J42" s="8"/>
      <c r="K42" s="8"/>
      <c r="L42" s="30"/>
      <c r="M42" s="8"/>
      <c r="N42" s="8"/>
    </row>
    <row r="43" spans="1:14" s="23" customFormat="1" ht="15" x14ac:dyDescent="0.25">
      <c r="A43" s="60" t="s">
        <v>21</v>
      </c>
      <c r="B43" s="61"/>
      <c r="C43" s="62">
        <f>C13+C15+C42</f>
        <v>549542.26514000003</v>
      </c>
      <c r="D43" s="62">
        <f>D13+D15+D42</f>
        <v>439899.26513999997</v>
      </c>
      <c r="E43" s="62">
        <f>E13+E15+E42</f>
        <v>989441.53027999995</v>
      </c>
      <c r="F43" s="21"/>
      <c r="G43" s="21"/>
      <c r="H43" s="22"/>
      <c r="I43" s="34"/>
      <c r="J43" s="22"/>
      <c r="K43" s="22"/>
      <c r="L43" s="34"/>
      <c r="M43" s="22"/>
      <c r="N43" s="22"/>
    </row>
    <row r="44" spans="1:14" x14ac:dyDescent="0.2">
      <c r="C44" s="18"/>
      <c r="D44" s="18"/>
      <c r="E44" s="18"/>
      <c r="F44" s="24"/>
      <c r="G44" s="24"/>
      <c r="H44" s="24"/>
      <c r="J44" s="24"/>
      <c r="K44" s="24"/>
      <c r="M44" s="24"/>
      <c r="N44" s="24"/>
    </row>
    <row r="45" spans="1:14" x14ac:dyDescent="0.2">
      <c r="A45" s="25"/>
      <c r="B45" s="25"/>
      <c r="C45" s="18"/>
      <c r="D45" s="18"/>
      <c r="E45" s="18"/>
    </row>
  </sheetData>
  <mergeCells count="8">
    <mergeCell ref="A4:N4"/>
    <mergeCell ref="A5:N5"/>
    <mergeCell ref="A8:L8"/>
    <mergeCell ref="B9:C9"/>
    <mergeCell ref="F9:I9"/>
    <mergeCell ref="J9:M9"/>
    <mergeCell ref="A7:N7"/>
    <mergeCell ref="A6:N6"/>
  </mergeCells>
  <hyperlinks>
    <hyperlink ref="A2" r:id="rId1" display="apis://Base=NARH&amp;DocCode=84046&amp;ToPar=Art7&amp;Type=201/"/>
    <hyperlink ref="F10" r:id="rId2" display="apis://Base=NARH&amp;DocCode=41765&amp;Type=201/"/>
  </hyperlinks>
  <pageMargins left="0.15748031496062992" right="0.15748031496062992" top="0.31496062992125984" bottom="0.43307086614173229" header="0.31496062992125984" footer="0.31496062992125984"/>
  <pageSetup paperSize="9" scale="51" fitToHeight="0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workbookViewId="0">
      <selection activeCell="J19" sqref="J19"/>
    </sheetView>
  </sheetViews>
  <sheetFormatPr defaultRowHeight="15" x14ac:dyDescent="0.25"/>
  <cols>
    <col min="1" max="1" width="33.7109375" customWidth="1"/>
    <col min="2" max="2" width="31.140625" customWidth="1"/>
    <col min="3" max="3" width="19.5703125" customWidth="1"/>
    <col min="4" max="4" width="21.140625" style="40" customWidth="1"/>
    <col min="5" max="5" width="17.42578125" customWidth="1"/>
    <col min="257" max="257" width="33.7109375" customWidth="1"/>
    <col min="258" max="258" width="31.140625" customWidth="1"/>
    <col min="259" max="259" width="19.5703125" customWidth="1"/>
    <col min="260" max="260" width="21.140625" customWidth="1"/>
    <col min="261" max="261" width="17.42578125" customWidth="1"/>
    <col min="513" max="513" width="33.7109375" customWidth="1"/>
    <col min="514" max="514" width="31.140625" customWidth="1"/>
    <col min="515" max="515" width="19.5703125" customWidth="1"/>
    <col min="516" max="516" width="21.140625" customWidth="1"/>
    <col min="517" max="517" width="17.42578125" customWidth="1"/>
    <col min="769" max="769" width="33.7109375" customWidth="1"/>
    <col min="770" max="770" width="31.140625" customWidth="1"/>
    <col min="771" max="771" width="19.5703125" customWidth="1"/>
    <col min="772" max="772" width="21.140625" customWidth="1"/>
    <col min="773" max="773" width="17.42578125" customWidth="1"/>
    <col min="1025" max="1025" width="33.7109375" customWidth="1"/>
    <col min="1026" max="1026" width="31.140625" customWidth="1"/>
    <col min="1027" max="1027" width="19.5703125" customWidth="1"/>
    <col min="1028" max="1028" width="21.140625" customWidth="1"/>
    <col min="1029" max="1029" width="17.42578125" customWidth="1"/>
    <col min="1281" max="1281" width="33.7109375" customWidth="1"/>
    <col min="1282" max="1282" width="31.140625" customWidth="1"/>
    <col min="1283" max="1283" width="19.5703125" customWidth="1"/>
    <col min="1284" max="1284" width="21.140625" customWidth="1"/>
    <col min="1285" max="1285" width="17.42578125" customWidth="1"/>
    <col min="1537" max="1537" width="33.7109375" customWidth="1"/>
    <col min="1538" max="1538" width="31.140625" customWidth="1"/>
    <col min="1539" max="1539" width="19.5703125" customWidth="1"/>
    <col min="1540" max="1540" width="21.140625" customWidth="1"/>
    <col min="1541" max="1541" width="17.42578125" customWidth="1"/>
    <col min="1793" max="1793" width="33.7109375" customWidth="1"/>
    <col min="1794" max="1794" width="31.140625" customWidth="1"/>
    <col min="1795" max="1795" width="19.5703125" customWidth="1"/>
    <col min="1796" max="1796" width="21.140625" customWidth="1"/>
    <col min="1797" max="1797" width="17.42578125" customWidth="1"/>
    <col min="2049" max="2049" width="33.7109375" customWidth="1"/>
    <col min="2050" max="2050" width="31.140625" customWidth="1"/>
    <col min="2051" max="2051" width="19.5703125" customWidth="1"/>
    <col min="2052" max="2052" width="21.140625" customWidth="1"/>
    <col min="2053" max="2053" width="17.42578125" customWidth="1"/>
    <col min="2305" max="2305" width="33.7109375" customWidth="1"/>
    <col min="2306" max="2306" width="31.140625" customWidth="1"/>
    <col min="2307" max="2307" width="19.5703125" customWidth="1"/>
    <col min="2308" max="2308" width="21.140625" customWidth="1"/>
    <col min="2309" max="2309" width="17.42578125" customWidth="1"/>
    <col min="2561" max="2561" width="33.7109375" customWidth="1"/>
    <col min="2562" max="2562" width="31.140625" customWidth="1"/>
    <col min="2563" max="2563" width="19.5703125" customWidth="1"/>
    <col min="2564" max="2564" width="21.140625" customWidth="1"/>
    <col min="2565" max="2565" width="17.42578125" customWidth="1"/>
    <col min="2817" max="2817" width="33.7109375" customWidth="1"/>
    <col min="2818" max="2818" width="31.140625" customWidth="1"/>
    <col min="2819" max="2819" width="19.5703125" customWidth="1"/>
    <col min="2820" max="2820" width="21.140625" customWidth="1"/>
    <col min="2821" max="2821" width="17.42578125" customWidth="1"/>
    <col min="3073" max="3073" width="33.7109375" customWidth="1"/>
    <col min="3074" max="3074" width="31.140625" customWidth="1"/>
    <col min="3075" max="3075" width="19.5703125" customWidth="1"/>
    <col min="3076" max="3076" width="21.140625" customWidth="1"/>
    <col min="3077" max="3077" width="17.42578125" customWidth="1"/>
    <col min="3329" max="3329" width="33.7109375" customWidth="1"/>
    <col min="3330" max="3330" width="31.140625" customWidth="1"/>
    <col min="3331" max="3331" width="19.5703125" customWidth="1"/>
    <col min="3332" max="3332" width="21.140625" customWidth="1"/>
    <col min="3333" max="3333" width="17.42578125" customWidth="1"/>
    <col min="3585" max="3585" width="33.7109375" customWidth="1"/>
    <col min="3586" max="3586" width="31.140625" customWidth="1"/>
    <col min="3587" max="3587" width="19.5703125" customWidth="1"/>
    <col min="3588" max="3588" width="21.140625" customWidth="1"/>
    <col min="3589" max="3589" width="17.42578125" customWidth="1"/>
    <col min="3841" max="3841" width="33.7109375" customWidth="1"/>
    <col min="3842" max="3842" width="31.140625" customWidth="1"/>
    <col min="3843" max="3843" width="19.5703125" customWidth="1"/>
    <col min="3844" max="3844" width="21.140625" customWidth="1"/>
    <col min="3845" max="3845" width="17.42578125" customWidth="1"/>
    <col min="4097" max="4097" width="33.7109375" customWidth="1"/>
    <col min="4098" max="4098" width="31.140625" customWidth="1"/>
    <col min="4099" max="4099" width="19.5703125" customWidth="1"/>
    <col min="4100" max="4100" width="21.140625" customWidth="1"/>
    <col min="4101" max="4101" width="17.42578125" customWidth="1"/>
    <col min="4353" max="4353" width="33.7109375" customWidth="1"/>
    <col min="4354" max="4354" width="31.140625" customWidth="1"/>
    <col min="4355" max="4355" width="19.5703125" customWidth="1"/>
    <col min="4356" max="4356" width="21.140625" customWidth="1"/>
    <col min="4357" max="4357" width="17.42578125" customWidth="1"/>
    <col min="4609" max="4609" width="33.7109375" customWidth="1"/>
    <col min="4610" max="4610" width="31.140625" customWidth="1"/>
    <col min="4611" max="4611" width="19.5703125" customWidth="1"/>
    <col min="4612" max="4612" width="21.140625" customWidth="1"/>
    <col min="4613" max="4613" width="17.42578125" customWidth="1"/>
    <col min="4865" max="4865" width="33.7109375" customWidth="1"/>
    <col min="4866" max="4866" width="31.140625" customWidth="1"/>
    <col min="4867" max="4867" width="19.5703125" customWidth="1"/>
    <col min="4868" max="4868" width="21.140625" customWidth="1"/>
    <col min="4869" max="4869" width="17.42578125" customWidth="1"/>
    <col min="5121" max="5121" width="33.7109375" customWidth="1"/>
    <col min="5122" max="5122" width="31.140625" customWidth="1"/>
    <col min="5123" max="5123" width="19.5703125" customWidth="1"/>
    <col min="5124" max="5124" width="21.140625" customWidth="1"/>
    <col min="5125" max="5125" width="17.42578125" customWidth="1"/>
    <col min="5377" max="5377" width="33.7109375" customWidth="1"/>
    <col min="5378" max="5378" width="31.140625" customWidth="1"/>
    <col min="5379" max="5379" width="19.5703125" customWidth="1"/>
    <col min="5380" max="5380" width="21.140625" customWidth="1"/>
    <col min="5381" max="5381" width="17.42578125" customWidth="1"/>
    <col min="5633" max="5633" width="33.7109375" customWidth="1"/>
    <col min="5634" max="5634" width="31.140625" customWidth="1"/>
    <col min="5635" max="5635" width="19.5703125" customWidth="1"/>
    <col min="5636" max="5636" width="21.140625" customWidth="1"/>
    <col min="5637" max="5637" width="17.42578125" customWidth="1"/>
    <col min="5889" max="5889" width="33.7109375" customWidth="1"/>
    <col min="5890" max="5890" width="31.140625" customWidth="1"/>
    <col min="5891" max="5891" width="19.5703125" customWidth="1"/>
    <col min="5892" max="5892" width="21.140625" customWidth="1"/>
    <col min="5893" max="5893" width="17.42578125" customWidth="1"/>
    <col min="6145" max="6145" width="33.7109375" customWidth="1"/>
    <col min="6146" max="6146" width="31.140625" customWidth="1"/>
    <col min="6147" max="6147" width="19.5703125" customWidth="1"/>
    <col min="6148" max="6148" width="21.140625" customWidth="1"/>
    <col min="6149" max="6149" width="17.42578125" customWidth="1"/>
    <col min="6401" max="6401" width="33.7109375" customWidth="1"/>
    <col min="6402" max="6402" width="31.140625" customWidth="1"/>
    <col min="6403" max="6403" width="19.5703125" customWidth="1"/>
    <col min="6404" max="6404" width="21.140625" customWidth="1"/>
    <col min="6405" max="6405" width="17.42578125" customWidth="1"/>
    <col min="6657" max="6657" width="33.7109375" customWidth="1"/>
    <col min="6658" max="6658" width="31.140625" customWidth="1"/>
    <col min="6659" max="6659" width="19.5703125" customWidth="1"/>
    <col min="6660" max="6660" width="21.140625" customWidth="1"/>
    <col min="6661" max="6661" width="17.42578125" customWidth="1"/>
    <col min="6913" max="6913" width="33.7109375" customWidth="1"/>
    <col min="6914" max="6914" width="31.140625" customWidth="1"/>
    <col min="6915" max="6915" width="19.5703125" customWidth="1"/>
    <col min="6916" max="6916" width="21.140625" customWidth="1"/>
    <col min="6917" max="6917" width="17.42578125" customWidth="1"/>
    <col min="7169" max="7169" width="33.7109375" customWidth="1"/>
    <col min="7170" max="7170" width="31.140625" customWidth="1"/>
    <col min="7171" max="7171" width="19.5703125" customWidth="1"/>
    <col min="7172" max="7172" width="21.140625" customWidth="1"/>
    <col min="7173" max="7173" width="17.42578125" customWidth="1"/>
    <col min="7425" max="7425" width="33.7109375" customWidth="1"/>
    <col min="7426" max="7426" width="31.140625" customWidth="1"/>
    <col min="7427" max="7427" width="19.5703125" customWidth="1"/>
    <col min="7428" max="7428" width="21.140625" customWidth="1"/>
    <col min="7429" max="7429" width="17.42578125" customWidth="1"/>
    <col min="7681" max="7681" width="33.7109375" customWidth="1"/>
    <col min="7682" max="7682" width="31.140625" customWidth="1"/>
    <col min="7683" max="7683" width="19.5703125" customWidth="1"/>
    <col min="7684" max="7684" width="21.140625" customWidth="1"/>
    <col min="7685" max="7685" width="17.42578125" customWidth="1"/>
    <col min="7937" max="7937" width="33.7109375" customWidth="1"/>
    <col min="7938" max="7938" width="31.140625" customWidth="1"/>
    <col min="7939" max="7939" width="19.5703125" customWidth="1"/>
    <col min="7940" max="7940" width="21.140625" customWidth="1"/>
    <col min="7941" max="7941" width="17.42578125" customWidth="1"/>
    <col min="8193" max="8193" width="33.7109375" customWidth="1"/>
    <col min="8194" max="8194" width="31.140625" customWidth="1"/>
    <col min="8195" max="8195" width="19.5703125" customWidth="1"/>
    <col min="8196" max="8196" width="21.140625" customWidth="1"/>
    <col min="8197" max="8197" width="17.42578125" customWidth="1"/>
    <col min="8449" max="8449" width="33.7109375" customWidth="1"/>
    <col min="8450" max="8450" width="31.140625" customWidth="1"/>
    <col min="8451" max="8451" width="19.5703125" customWidth="1"/>
    <col min="8452" max="8452" width="21.140625" customWidth="1"/>
    <col min="8453" max="8453" width="17.42578125" customWidth="1"/>
    <col min="8705" max="8705" width="33.7109375" customWidth="1"/>
    <col min="8706" max="8706" width="31.140625" customWidth="1"/>
    <col min="8707" max="8707" width="19.5703125" customWidth="1"/>
    <col min="8708" max="8708" width="21.140625" customWidth="1"/>
    <col min="8709" max="8709" width="17.42578125" customWidth="1"/>
    <col min="8961" max="8961" width="33.7109375" customWidth="1"/>
    <col min="8962" max="8962" width="31.140625" customWidth="1"/>
    <col min="8963" max="8963" width="19.5703125" customWidth="1"/>
    <col min="8964" max="8964" width="21.140625" customWidth="1"/>
    <col min="8965" max="8965" width="17.42578125" customWidth="1"/>
    <col min="9217" max="9217" width="33.7109375" customWidth="1"/>
    <col min="9218" max="9218" width="31.140625" customWidth="1"/>
    <col min="9219" max="9219" width="19.5703125" customWidth="1"/>
    <col min="9220" max="9220" width="21.140625" customWidth="1"/>
    <col min="9221" max="9221" width="17.42578125" customWidth="1"/>
    <col min="9473" max="9473" width="33.7109375" customWidth="1"/>
    <col min="9474" max="9474" width="31.140625" customWidth="1"/>
    <col min="9475" max="9475" width="19.5703125" customWidth="1"/>
    <col min="9476" max="9476" width="21.140625" customWidth="1"/>
    <col min="9477" max="9477" width="17.42578125" customWidth="1"/>
    <col min="9729" max="9729" width="33.7109375" customWidth="1"/>
    <col min="9730" max="9730" width="31.140625" customWidth="1"/>
    <col min="9731" max="9731" width="19.5703125" customWidth="1"/>
    <col min="9732" max="9732" width="21.140625" customWidth="1"/>
    <col min="9733" max="9733" width="17.42578125" customWidth="1"/>
    <col min="9985" max="9985" width="33.7109375" customWidth="1"/>
    <col min="9986" max="9986" width="31.140625" customWidth="1"/>
    <col min="9987" max="9987" width="19.5703125" customWidth="1"/>
    <col min="9988" max="9988" width="21.140625" customWidth="1"/>
    <col min="9989" max="9989" width="17.42578125" customWidth="1"/>
    <col min="10241" max="10241" width="33.7109375" customWidth="1"/>
    <col min="10242" max="10242" width="31.140625" customWidth="1"/>
    <col min="10243" max="10243" width="19.5703125" customWidth="1"/>
    <col min="10244" max="10244" width="21.140625" customWidth="1"/>
    <col min="10245" max="10245" width="17.42578125" customWidth="1"/>
    <col min="10497" max="10497" width="33.7109375" customWidth="1"/>
    <col min="10498" max="10498" width="31.140625" customWidth="1"/>
    <col min="10499" max="10499" width="19.5703125" customWidth="1"/>
    <col min="10500" max="10500" width="21.140625" customWidth="1"/>
    <col min="10501" max="10501" width="17.42578125" customWidth="1"/>
    <col min="10753" max="10753" width="33.7109375" customWidth="1"/>
    <col min="10754" max="10754" width="31.140625" customWidth="1"/>
    <col min="10755" max="10755" width="19.5703125" customWidth="1"/>
    <col min="10756" max="10756" width="21.140625" customWidth="1"/>
    <col min="10757" max="10757" width="17.42578125" customWidth="1"/>
    <col min="11009" max="11009" width="33.7109375" customWidth="1"/>
    <col min="11010" max="11010" width="31.140625" customWidth="1"/>
    <col min="11011" max="11011" width="19.5703125" customWidth="1"/>
    <col min="11012" max="11012" width="21.140625" customWidth="1"/>
    <col min="11013" max="11013" width="17.42578125" customWidth="1"/>
    <col min="11265" max="11265" width="33.7109375" customWidth="1"/>
    <col min="11266" max="11266" width="31.140625" customWidth="1"/>
    <col min="11267" max="11267" width="19.5703125" customWidth="1"/>
    <col min="11268" max="11268" width="21.140625" customWidth="1"/>
    <col min="11269" max="11269" width="17.42578125" customWidth="1"/>
    <col min="11521" max="11521" width="33.7109375" customWidth="1"/>
    <col min="11522" max="11522" width="31.140625" customWidth="1"/>
    <col min="11523" max="11523" width="19.5703125" customWidth="1"/>
    <col min="11524" max="11524" width="21.140625" customWidth="1"/>
    <col min="11525" max="11525" width="17.42578125" customWidth="1"/>
    <col min="11777" max="11777" width="33.7109375" customWidth="1"/>
    <col min="11778" max="11778" width="31.140625" customWidth="1"/>
    <col min="11779" max="11779" width="19.5703125" customWidth="1"/>
    <col min="11780" max="11780" width="21.140625" customWidth="1"/>
    <col min="11781" max="11781" width="17.42578125" customWidth="1"/>
    <col min="12033" max="12033" width="33.7109375" customWidth="1"/>
    <col min="12034" max="12034" width="31.140625" customWidth="1"/>
    <col min="12035" max="12035" width="19.5703125" customWidth="1"/>
    <col min="12036" max="12036" width="21.140625" customWidth="1"/>
    <col min="12037" max="12037" width="17.42578125" customWidth="1"/>
    <col min="12289" max="12289" width="33.7109375" customWidth="1"/>
    <col min="12290" max="12290" width="31.140625" customWidth="1"/>
    <col min="12291" max="12291" width="19.5703125" customWidth="1"/>
    <col min="12292" max="12292" width="21.140625" customWidth="1"/>
    <col min="12293" max="12293" width="17.42578125" customWidth="1"/>
    <col min="12545" max="12545" width="33.7109375" customWidth="1"/>
    <col min="12546" max="12546" width="31.140625" customWidth="1"/>
    <col min="12547" max="12547" width="19.5703125" customWidth="1"/>
    <col min="12548" max="12548" width="21.140625" customWidth="1"/>
    <col min="12549" max="12549" width="17.42578125" customWidth="1"/>
    <col min="12801" max="12801" width="33.7109375" customWidth="1"/>
    <col min="12802" max="12802" width="31.140625" customWidth="1"/>
    <col min="12803" max="12803" width="19.5703125" customWidth="1"/>
    <col min="12804" max="12804" width="21.140625" customWidth="1"/>
    <col min="12805" max="12805" width="17.42578125" customWidth="1"/>
    <col min="13057" max="13057" width="33.7109375" customWidth="1"/>
    <col min="13058" max="13058" width="31.140625" customWidth="1"/>
    <col min="13059" max="13059" width="19.5703125" customWidth="1"/>
    <col min="13060" max="13060" width="21.140625" customWidth="1"/>
    <col min="13061" max="13061" width="17.42578125" customWidth="1"/>
    <col min="13313" max="13313" width="33.7109375" customWidth="1"/>
    <col min="13314" max="13314" width="31.140625" customWidth="1"/>
    <col min="13315" max="13315" width="19.5703125" customWidth="1"/>
    <col min="13316" max="13316" width="21.140625" customWidth="1"/>
    <col min="13317" max="13317" width="17.42578125" customWidth="1"/>
    <col min="13569" max="13569" width="33.7109375" customWidth="1"/>
    <col min="13570" max="13570" width="31.140625" customWidth="1"/>
    <col min="13571" max="13571" width="19.5703125" customWidth="1"/>
    <col min="13572" max="13572" width="21.140625" customWidth="1"/>
    <col min="13573" max="13573" width="17.42578125" customWidth="1"/>
    <col min="13825" max="13825" width="33.7109375" customWidth="1"/>
    <col min="13826" max="13826" width="31.140625" customWidth="1"/>
    <col min="13827" max="13827" width="19.5703125" customWidth="1"/>
    <col min="13828" max="13828" width="21.140625" customWidth="1"/>
    <col min="13829" max="13829" width="17.42578125" customWidth="1"/>
    <col min="14081" max="14081" width="33.7109375" customWidth="1"/>
    <col min="14082" max="14082" width="31.140625" customWidth="1"/>
    <col min="14083" max="14083" width="19.5703125" customWidth="1"/>
    <col min="14084" max="14084" width="21.140625" customWidth="1"/>
    <col min="14085" max="14085" width="17.42578125" customWidth="1"/>
    <col min="14337" max="14337" width="33.7109375" customWidth="1"/>
    <col min="14338" max="14338" width="31.140625" customWidth="1"/>
    <col min="14339" max="14339" width="19.5703125" customWidth="1"/>
    <col min="14340" max="14340" width="21.140625" customWidth="1"/>
    <col min="14341" max="14341" width="17.42578125" customWidth="1"/>
    <col min="14593" max="14593" width="33.7109375" customWidth="1"/>
    <col min="14594" max="14594" width="31.140625" customWidth="1"/>
    <col min="14595" max="14595" width="19.5703125" customWidth="1"/>
    <col min="14596" max="14596" width="21.140625" customWidth="1"/>
    <col min="14597" max="14597" width="17.42578125" customWidth="1"/>
    <col min="14849" max="14849" width="33.7109375" customWidth="1"/>
    <col min="14850" max="14850" width="31.140625" customWidth="1"/>
    <col min="14851" max="14851" width="19.5703125" customWidth="1"/>
    <col min="14852" max="14852" width="21.140625" customWidth="1"/>
    <col min="14853" max="14853" width="17.42578125" customWidth="1"/>
    <col min="15105" max="15105" width="33.7109375" customWidth="1"/>
    <col min="15106" max="15106" width="31.140625" customWidth="1"/>
    <col min="15107" max="15107" width="19.5703125" customWidth="1"/>
    <col min="15108" max="15108" width="21.140625" customWidth="1"/>
    <col min="15109" max="15109" width="17.42578125" customWidth="1"/>
    <col min="15361" max="15361" width="33.7109375" customWidth="1"/>
    <col min="15362" max="15362" width="31.140625" customWidth="1"/>
    <col min="15363" max="15363" width="19.5703125" customWidth="1"/>
    <col min="15364" max="15364" width="21.140625" customWidth="1"/>
    <col min="15365" max="15365" width="17.42578125" customWidth="1"/>
    <col min="15617" max="15617" width="33.7109375" customWidth="1"/>
    <col min="15618" max="15618" width="31.140625" customWidth="1"/>
    <col min="15619" max="15619" width="19.5703125" customWidth="1"/>
    <col min="15620" max="15620" width="21.140625" customWidth="1"/>
    <col min="15621" max="15621" width="17.42578125" customWidth="1"/>
    <col min="15873" max="15873" width="33.7109375" customWidth="1"/>
    <col min="15874" max="15874" width="31.140625" customWidth="1"/>
    <col min="15875" max="15875" width="19.5703125" customWidth="1"/>
    <col min="15876" max="15876" width="21.140625" customWidth="1"/>
    <col min="15877" max="15877" width="17.42578125" customWidth="1"/>
    <col min="16129" max="16129" width="33.7109375" customWidth="1"/>
    <col min="16130" max="16130" width="31.140625" customWidth="1"/>
    <col min="16131" max="16131" width="19.5703125" customWidth="1"/>
    <col min="16132" max="16132" width="21.140625" customWidth="1"/>
    <col min="16133" max="16133" width="17.42578125" customWidth="1"/>
  </cols>
  <sheetData>
    <row r="1" spans="1:5" x14ac:dyDescent="0.25">
      <c r="A1" s="39" t="s">
        <v>102</v>
      </c>
    </row>
    <row r="2" spans="1:5" x14ac:dyDescent="0.25">
      <c r="A2" s="41" t="s">
        <v>103</v>
      </c>
    </row>
    <row r="3" spans="1:5" x14ac:dyDescent="0.25">
      <c r="A3" s="42"/>
    </row>
    <row r="4" spans="1:5" x14ac:dyDescent="0.25">
      <c r="A4" s="76" t="s">
        <v>104</v>
      </c>
      <c r="B4" s="76"/>
      <c r="C4" s="76"/>
      <c r="D4" s="76"/>
      <c r="E4" s="76"/>
    </row>
    <row r="5" spans="1:5" x14ac:dyDescent="0.25">
      <c r="A5" s="77"/>
      <c r="B5" s="77"/>
      <c r="C5" s="77"/>
      <c r="D5" s="77"/>
      <c r="E5" s="77"/>
    </row>
    <row r="6" spans="1:5" x14ac:dyDescent="0.25">
      <c r="A6" s="43" t="s">
        <v>105</v>
      </c>
      <c r="B6" s="43"/>
      <c r="C6" s="43"/>
      <c r="D6" s="78" t="s">
        <v>125</v>
      </c>
      <c r="E6" s="78"/>
    </row>
    <row r="7" spans="1:5" ht="15.75" thickBot="1" x14ac:dyDescent="0.3">
      <c r="A7" s="79"/>
      <c r="B7" s="79"/>
      <c r="C7" s="79"/>
      <c r="D7" s="79"/>
      <c r="E7" s="79"/>
    </row>
    <row r="8" spans="1:5" ht="15.75" thickTop="1" x14ac:dyDescent="0.25">
      <c r="A8" s="80" t="s">
        <v>4</v>
      </c>
      <c r="B8" s="44" t="s">
        <v>106</v>
      </c>
      <c r="C8" s="44" t="s">
        <v>107</v>
      </c>
      <c r="D8" s="82" t="s">
        <v>108</v>
      </c>
      <c r="E8" s="84" t="s">
        <v>5</v>
      </c>
    </row>
    <row r="9" spans="1:5" ht="15.75" thickBot="1" x14ac:dyDescent="0.3">
      <c r="A9" s="81"/>
      <c r="B9" s="45" t="s">
        <v>109</v>
      </c>
      <c r="C9" s="45" t="s">
        <v>110</v>
      </c>
      <c r="D9" s="83"/>
      <c r="E9" s="85"/>
    </row>
    <row r="10" spans="1:5" ht="15.75" thickBot="1" x14ac:dyDescent="0.3">
      <c r="A10" s="46" t="s">
        <v>111</v>
      </c>
      <c r="B10" s="47"/>
      <c r="C10" s="48"/>
      <c r="D10" s="49"/>
      <c r="E10" s="50"/>
    </row>
    <row r="11" spans="1:5" ht="15.75" thickBot="1" x14ac:dyDescent="0.3">
      <c r="A11" s="46"/>
      <c r="B11" s="47"/>
      <c r="C11" s="48"/>
      <c r="D11" s="49"/>
      <c r="E11" s="50"/>
    </row>
    <row r="12" spans="1:5" ht="15.75" thickBot="1" x14ac:dyDescent="0.3">
      <c r="A12" s="46" t="s">
        <v>112</v>
      </c>
      <c r="B12" s="47"/>
      <c r="C12" s="48"/>
      <c r="D12" s="51">
        <v>0</v>
      </c>
      <c r="E12" s="50"/>
    </row>
    <row r="13" spans="1:5" ht="15.75" thickBot="1" x14ac:dyDescent="0.3">
      <c r="A13" s="52" t="s">
        <v>113</v>
      </c>
      <c r="B13" s="47"/>
      <c r="C13" s="48"/>
      <c r="D13" s="49"/>
      <c r="E13" s="50"/>
    </row>
    <row r="14" spans="1:5" ht="15.75" thickBot="1" x14ac:dyDescent="0.3">
      <c r="A14" s="53"/>
      <c r="B14" s="54"/>
      <c r="C14" s="55"/>
      <c r="D14" s="49">
        <v>0</v>
      </c>
      <c r="E14" s="50"/>
    </row>
    <row r="15" spans="1:5" ht="15.75" thickBot="1" x14ac:dyDescent="0.3">
      <c r="A15" s="53"/>
      <c r="B15" s="47"/>
      <c r="C15" s="48"/>
      <c r="D15" s="49"/>
      <c r="E15" s="50"/>
    </row>
    <row r="16" spans="1:5" ht="15.75" thickBot="1" x14ac:dyDescent="0.3">
      <c r="A16" s="46" t="s">
        <v>114</v>
      </c>
      <c r="B16" s="47"/>
      <c r="C16" s="48"/>
      <c r="D16" s="51">
        <f>D14</f>
        <v>0</v>
      </c>
      <c r="E16" s="50"/>
    </row>
    <row r="17" spans="1:5" ht="15.75" thickBot="1" x14ac:dyDescent="0.3">
      <c r="A17" s="46" t="s">
        <v>115</v>
      </c>
      <c r="B17" s="47"/>
      <c r="C17" s="48"/>
      <c r="D17" s="49"/>
      <c r="E17" s="50"/>
    </row>
    <row r="18" spans="1:5" ht="15.75" thickBot="1" x14ac:dyDescent="0.3">
      <c r="A18" s="46"/>
      <c r="B18" s="56"/>
      <c r="C18" s="48"/>
      <c r="D18" s="49"/>
      <c r="E18" s="50"/>
    </row>
    <row r="19" spans="1:5" ht="15.75" thickBot="1" x14ac:dyDescent="0.3">
      <c r="A19" s="46"/>
      <c r="B19" s="56"/>
      <c r="C19" s="48"/>
      <c r="D19" s="49"/>
      <c r="E19" s="50"/>
    </row>
    <row r="20" spans="1:5" ht="30.75" thickBot="1" x14ac:dyDescent="0.3">
      <c r="A20" s="46" t="s">
        <v>116</v>
      </c>
      <c r="B20" s="47"/>
      <c r="C20" s="48"/>
      <c r="D20" s="51">
        <f>SUM(D18+D19)</f>
        <v>0</v>
      </c>
      <c r="E20" s="50"/>
    </row>
    <row r="21" spans="1:5" ht="15.75" thickBot="1" x14ac:dyDescent="0.3">
      <c r="A21" s="74" t="s">
        <v>117</v>
      </c>
      <c r="B21" s="75"/>
      <c r="C21" s="57"/>
      <c r="D21" s="58">
        <f>D20+D16</f>
        <v>0</v>
      </c>
      <c r="E21" s="59"/>
    </row>
    <row r="22" spans="1:5" ht="15.75" thickTop="1" x14ac:dyDescent="0.25"/>
  </sheetData>
  <mergeCells count="8">
    <mergeCell ref="A21:B21"/>
    <mergeCell ref="A4:E4"/>
    <mergeCell ref="A5:E5"/>
    <mergeCell ref="D6:E6"/>
    <mergeCell ref="A7:E7"/>
    <mergeCell ref="A8:A9"/>
    <mergeCell ref="D8:D9"/>
    <mergeCell ref="E8:E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Приложение №2</vt:lpstr>
      <vt:lpstr>Прилижение №4</vt:lpstr>
      <vt:lpstr>'Приложение №2'!Print_Titles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2019-07-31T07:17:08Z</dcterms:modified>
</cp:coreProperties>
</file>